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<sst xmlns="http://schemas.openxmlformats.org/spreadsheetml/2006/main" count="113" uniqueCount="59">
  <si>
    <t>ODP leg 160, site 971A, 1H-3</t>
  </si>
  <si>
    <t>37-38</t>
  </si>
  <si>
    <t>depth (cm)</t>
  </si>
  <si>
    <t>38-39</t>
  </si>
  <si>
    <t>wet wgt (g)</t>
  </si>
  <si>
    <t>dry wgt (g)</t>
  </si>
  <si>
    <t>aceton te (mg)</t>
  </si>
  <si>
    <t>car (mg)</t>
  </si>
  <si>
    <t>ul dissolved</t>
  </si>
  <si>
    <t>ul injected</t>
  </si>
  <si>
    <t>isorenieratene</t>
  </si>
  <si>
    <t>area all-trans</t>
  </si>
  <si>
    <t>area cis</t>
  </si>
  <si>
    <t>area total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</si>
  <si>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</si>
  <si>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</si>
  <si>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</si>
  <si>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</si>
  <si>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</si>
  <si>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</si>
  <si>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</si>
  <si>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</si>
  <si>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</si>
  <si>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</si>
  <si>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</si>
  <si>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</si>
  <si>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</si>
  <si>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</si>
  <si>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</si>
  <si>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</si>
  <si>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</si>
  <si>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</si>
  <si>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</si>
  <si>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</si>
  <si>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</si>
  <si>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</si>
  <si>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</si>
  <si>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</si>
  <si>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</si>
  <si>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fraction of</t>
  </si>
  <si>
    <t>te used</t>
  </si>
  <si>
    <t>ug injected</t>
  </si>
  <si>
    <t>area</t>
  </si>
  <si>
    <t>standard curve: 0.01 mg/ml B-carotene = 10 ug/ml</t>
  </si>
  <si>
    <t>lost!!</t>
  </si>
  <si>
    <t>area/g total</t>
  </si>
  <si>
    <t>ug/g</t>
  </si>
  <si>
    <t>B,B carotene</t>
  </si>
  <si>
    <t>B,e-carotene</t>
  </si>
  <si>
    <t>purple carotene</t>
  </si>
  <si>
    <t>lost</t>
  </si>
  <si>
    <t xml:space="preserve">area </t>
  </si>
  <si>
    <t>purple/g</t>
  </si>
  <si>
    <t>B,B-car/g</t>
  </si>
  <si>
    <t>B,e-car/g</t>
  </si>
  <si>
    <t>purple</t>
  </si>
  <si>
    <t>B,B-car</t>
  </si>
  <si>
    <t>B,e-car</t>
  </si>
  <si>
    <t>isoren.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</si>
</sst>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isorenieratene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Sheet1!$M$5:$M$30</c:f>
              <c:numCache>
                <c:ptCount val="26"/>
                <c:pt idx="0">
                  <c:v>37.5</c:v>
                </c:pt>
                <c:pt idx="1">
                  <c:v>38.5</c:v>
                </c:pt>
                <c:pt idx="2">
                  <c:v>39.5</c:v>
                </c:pt>
                <c:pt idx="3">
                  <c:v>40.5</c:v>
                </c:pt>
                <c:pt idx="4">
                  <c:v>41.5</c:v>
                </c:pt>
                <c:pt idx="5">
                  <c:v>42.5</c:v>
                </c:pt>
                <c:pt idx="6">
                  <c:v>43.5</c:v>
                </c:pt>
                <c:pt idx="7">
                  <c:v>44.5</c:v>
                </c:pt>
                <c:pt idx="8">
                  <c:v>45.5</c:v>
                </c:pt>
                <c:pt idx="9">
                  <c:v>46.5</c:v>
                </c:pt>
                <c:pt idx="10">
                  <c:v>47.5</c:v>
                </c:pt>
                <c:pt idx="11">
                  <c:v>48.5</c:v>
                </c:pt>
                <c:pt idx="12">
                  <c:v>49.5</c:v>
                </c:pt>
                <c:pt idx="13">
                  <c:v>50.5</c:v>
                </c:pt>
                <c:pt idx="14">
                  <c:v>51.5</c:v>
                </c:pt>
                <c:pt idx="15">
                  <c:v>52.5</c:v>
                </c:pt>
                <c:pt idx="16">
                  <c:v>53.5</c:v>
                </c:pt>
                <c:pt idx="17">
                  <c:v>54.5</c:v>
                </c:pt>
                <c:pt idx="18">
                  <c:v>55.5</c:v>
                </c:pt>
                <c:pt idx="19">
                  <c:v>56.5</c:v>
                </c:pt>
                <c:pt idx="20">
                  <c:v>57.5</c:v>
                </c:pt>
                <c:pt idx="21">
                  <c:v>58.5</c:v>
                </c:pt>
                <c:pt idx="22">
                  <c:v>59.5</c:v>
                </c:pt>
                <c:pt idx="23">
                  <c:v>60.5</c:v>
                </c:pt>
                <c:pt idx="24">
                  <c:v>61.5</c:v>
                </c:pt>
                <c:pt idx="25">
                  <c:v>62.5</c:v>
                </c:pt>
              </c:numCache>
            </c:numRef>
          </c:xVal>
          <c:yVal>
            <c:numRef>
              <c:f>Sheet1!$N$5:$N$30</c:f>
              <c:numCache>
                <c:ptCount val="26"/>
                <c:pt idx="0">
                  <c:v>0</c:v>
                </c:pt>
                <c:pt idx="1">
                  <c:v>0.00041131494218717</c:v>
                </c:pt>
                <c:pt idx="2">
                  <c:v>0.013404754204171362</c:v>
                </c:pt>
                <c:pt idx="3">
                  <c:v>0.8473048545085147</c:v>
                </c:pt>
                <c:pt idx="4">
                  <c:v>0.7750878307652791</c:v>
                </c:pt>
                <c:pt idx="5">
                  <c:v>0.7863340403898735</c:v>
                </c:pt>
                <c:pt idx="6">
                  <c:v>1.6953059837119773</c:v>
                </c:pt>
                <c:pt idx="7">
                  <c:v>0.32188626125806535</c:v>
                </c:pt>
                <c:pt idx="8">
                  <c:v>0.20058369516551097</c:v>
                </c:pt>
                <c:pt idx="9">
                  <c:v>0.5780641855614683</c:v>
                </c:pt>
                <c:pt idx="10">
                  <c:v>0.744365269907056</c:v>
                </c:pt>
                <c:pt idx="11">
                  <c:v>1.5416270700578931</c:v>
                </c:pt>
                <c:pt idx="12">
                  <c:v>2.375797384937819</c:v>
                </c:pt>
                <c:pt idx="13">
                  <c:v>1.5495242493100374</c:v>
                </c:pt>
                <c:pt idx="14">
                  <c:v>2.048653257566107</c:v>
                </c:pt>
                <c:pt idx="15">
                  <c:v>1.676218385907991</c:v>
                </c:pt>
                <c:pt idx="16">
                  <c:v>1.127842623189109</c:v>
                </c:pt>
                <c:pt idx="17">
                  <c:v>3.9379975038193895</c:v>
                </c:pt>
                <c:pt idx="18">
                  <c:v>3.7386767411241593</c:v>
                </c:pt>
                <c:pt idx="19">
                  <c:v>7.57394885745579</c:v>
                </c:pt>
                <c:pt idx="20">
                  <c:v>5.924375661949472</c:v>
                </c:pt>
                <c:pt idx="21">
                  <c:v>0.5095518685054531</c:v>
                </c:pt>
                <c:pt idx="22">
                  <c:v>0</c:v>
                </c:pt>
                <c:pt idx="23">
                  <c:v>0</c:v>
                </c:pt>
                <c:pt idx="24">
                  <c:v>0.0024789948392710407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"purple"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Sheet1!$M$5:$M$30</c:f>
              <c:numCache>
                <c:ptCount val="26"/>
                <c:pt idx="0">
                  <c:v>37.5</c:v>
                </c:pt>
                <c:pt idx="1">
                  <c:v>38.5</c:v>
                </c:pt>
                <c:pt idx="2">
                  <c:v>39.5</c:v>
                </c:pt>
                <c:pt idx="3">
                  <c:v>40.5</c:v>
                </c:pt>
                <c:pt idx="4">
                  <c:v>41.5</c:v>
                </c:pt>
                <c:pt idx="5">
                  <c:v>42.5</c:v>
                </c:pt>
                <c:pt idx="6">
                  <c:v>43.5</c:v>
                </c:pt>
                <c:pt idx="7">
                  <c:v>44.5</c:v>
                </c:pt>
                <c:pt idx="8">
                  <c:v>45.5</c:v>
                </c:pt>
                <c:pt idx="9">
                  <c:v>46.5</c:v>
                </c:pt>
                <c:pt idx="10">
                  <c:v>47.5</c:v>
                </c:pt>
                <c:pt idx="11">
                  <c:v>48.5</c:v>
                </c:pt>
                <c:pt idx="12">
                  <c:v>49.5</c:v>
                </c:pt>
                <c:pt idx="13">
                  <c:v>50.5</c:v>
                </c:pt>
                <c:pt idx="14">
                  <c:v>51.5</c:v>
                </c:pt>
                <c:pt idx="15">
                  <c:v>52.5</c:v>
                </c:pt>
                <c:pt idx="16">
                  <c:v>53.5</c:v>
                </c:pt>
                <c:pt idx="17">
                  <c:v>54.5</c:v>
                </c:pt>
                <c:pt idx="18">
                  <c:v>55.5</c:v>
                </c:pt>
                <c:pt idx="19">
                  <c:v>56.5</c:v>
                </c:pt>
                <c:pt idx="20">
                  <c:v>57.5</c:v>
                </c:pt>
                <c:pt idx="21">
                  <c:v>58.5</c:v>
                </c:pt>
                <c:pt idx="22">
                  <c:v>59.5</c:v>
                </c:pt>
                <c:pt idx="23">
                  <c:v>60.5</c:v>
                </c:pt>
                <c:pt idx="24">
                  <c:v>61.5</c:v>
                </c:pt>
                <c:pt idx="25">
                  <c:v>62.5</c:v>
                </c:pt>
              </c:numCache>
            </c:numRef>
          </c:xVal>
          <c:yVal>
            <c:numRef>
              <c:f>Sheet1!$O$5:$O$30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0.3710356500838156</c:v>
                </c:pt>
                <c:pt idx="4">
                  <c:v>0.31710649669228097</c:v>
                </c:pt>
                <c:pt idx="5">
                  <c:v>0.2258809387923129</c:v>
                </c:pt>
                <c:pt idx="6">
                  <c:v>0.5900573149671448</c:v>
                </c:pt>
                <c:pt idx="7">
                  <c:v>0</c:v>
                </c:pt>
                <c:pt idx="8">
                  <c:v>0.2683321084904121</c:v>
                </c:pt>
                <c:pt idx="9">
                  <c:v>0.29414770504234006</c:v>
                </c:pt>
                <c:pt idx="10">
                  <c:v>0.3533644118379002</c:v>
                </c:pt>
                <c:pt idx="11">
                  <c:v>0.4870423297582944</c:v>
                </c:pt>
                <c:pt idx="12">
                  <c:v>0.26078271323550506</c:v>
                </c:pt>
                <c:pt idx="13">
                  <c:v>0.1331186567998195</c:v>
                </c:pt>
                <c:pt idx="14">
                  <c:v>0.09557941543141457</c:v>
                </c:pt>
                <c:pt idx="15">
                  <c:v>0.5367835752523784</c:v>
                </c:pt>
                <c:pt idx="16">
                  <c:v>0.05871872203243888</c:v>
                </c:pt>
                <c:pt idx="17">
                  <c:v>0.4612537807203689</c:v>
                </c:pt>
                <c:pt idx="18">
                  <c:v>0.6303481918383975</c:v>
                </c:pt>
                <c:pt idx="19">
                  <c:v>0.4920847181362348</c:v>
                </c:pt>
                <c:pt idx="20">
                  <c:v>0.40284216201831036</c:v>
                </c:pt>
                <c:pt idx="21">
                  <c:v>0.039580889213424404</c:v>
                </c:pt>
                <c:pt idx="22">
                  <c:v>0.20730273086233367</c:v>
                </c:pt>
                <c:pt idx="23">
                  <c:v>0.14065620809617135</c:v>
                </c:pt>
                <c:pt idx="24">
                  <c:v>0.0028331369591669034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B,e-carotene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Sheet1!$M$5:$M$30</c:f>
              <c:numCache>
                <c:ptCount val="26"/>
                <c:pt idx="0">
                  <c:v>37.5</c:v>
                </c:pt>
                <c:pt idx="1">
                  <c:v>38.5</c:v>
                </c:pt>
                <c:pt idx="2">
                  <c:v>39.5</c:v>
                </c:pt>
                <c:pt idx="3">
                  <c:v>40.5</c:v>
                </c:pt>
                <c:pt idx="4">
                  <c:v>41.5</c:v>
                </c:pt>
                <c:pt idx="5">
                  <c:v>42.5</c:v>
                </c:pt>
                <c:pt idx="6">
                  <c:v>43.5</c:v>
                </c:pt>
                <c:pt idx="7">
                  <c:v>44.5</c:v>
                </c:pt>
                <c:pt idx="8">
                  <c:v>45.5</c:v>
                </c:pt>
                <c:pt idx="9">
                  <c:v>46.5</c:v>
                </c:pt>
                <c:pt idx="10">
                  <c:v>47.5</c:v>
                </c:pt>
                <c:pt idx="11">
                  <c:v>48.5</c:v>
                </c:pt>
                <c:pt idx="12">
                  <c:v>49.5</c:v>
                </c:pt>
                <c:pt idx="13">
                  <c:v>50.5</c:v>
                </c:pt>
                <c:pt idx="14">
                  <c:v>51.5</c:v>
                </c:pt>
                <c:pt idx="15">
                  <c:v>52.5</c:v>
                </c:pt>
                <c:pt idx="16">
                  <c:v>53.5</c:v>
                </c:pt>
                <c:pt idx="17">
                  <c:v>54.5</c:v>
                </c:pt>
                <c:pt idx="18">
                  <c:v>55.5</c:v>
                </c:pt>
                <c:pt idx="19">
                  <c:v>56.5</c:v>
                </c:pt>
                <c:pt idx="20">
                  <c:v>57.5</c:v>
                </c:pt>
                <c:pt idx="21">
                  <c:v>58.5</c:v>
                </c:pt>
                <c:pt idx="22">
                  <c:v>59.5</c:v>
                </c:pt>
                <c:pt idx="23">
                  <c:v>60.5</c:v>
                </c:pt>
                <c:pt idx="24">
                  <c:v>61.5</c:v>
                </c:pt>
                <c:pt idx="25">
                  <c:v>62.5</c:v>
                </c:pt>
              </c:numCache>
            </c:numRef>
          </c:xVal>
          <c:yVal>
            <c:numRef>
              <c:f>Sheet1!$P$5:$P$30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0.34598928751928804</c:v>
                </c:pt>
                <c:pt idx="4">
                  <c:v>0.4618484864716844</c:v>
                </c:pt>
                <c:pt idx="5">
                  <c:v>0.3090766905059173</c:v>
                </c:pt>
                <c:pt idx="6">
                  <c:v>0.5950247247143126</c:v>
                </c:pt>
                <c:pt idx="7">
                  <c:v>0.43117324400538987</c:v>
                </c:pt>
                <c:pt idx="8">
                  <c:v>0.34019381833861084</c:v>
                </c:pt>
                <c:pt idx="9">
                  <c:v>0.41308569012467755</c:v>
                </c:pt>
                <c:pt idx="10">
                  <c:v>0.3882129731631368</c:v>
                </c:pt>
                <c:pt idx="11">
                  <c:v>0.6093081428303974</c:v>
                </c:pt>
                <c:pt idx="12">
                  <c:v>0.4333005081451468</c:v>
                </c:pt>
                <c:pt idx="13">
                  <c:v>0.15081651290615386</c:v>
                </c:pt>
                <c:pt idx="14">
                  <c:v>0.062228300259601826</c:v>
                </c:pt>
                <c:pt idx="15">
                  <c:v>0.8471943874575619</c:v>
                </c:pt>
                <c:pt idx="16">
                  <c:v>0.010340403879926343</c:v>
                </c:pt>
                <c:pt idx="17">
                  <c:v>0.758641086711133</c:v>
                </c:pt>
                <c:pt idx="18">
                  <c:v>1.04623907874004</c:v>
                </c:pt>
                <c:pt idx="19">
                  <c:v>1.2221835417817424</c:v>
                </c:pt>
                <c:pt idx="20">
                  <c:v>0</c:v>
                </c:pt>
                <c:pt idx="21">
                  <c:v>1.5815690047806217</c:v>
                </c:pt>
                <c:pt idx="22">
                  <c:v>0.4832362977924694</c:v>
                </c:pt>
                <c:pt idx="23">
                  <c:v>0.2791417956970314</c:v>
                </c:pt>
                <c:pt idx="24">
                  <c:v>0.003836539632205182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B,B-carotene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Sheet1!$M$5:$M$30</c:f>
              <c:numCache>
                <c:ptCount val="26"/>
                <c:pt idx="0">
                  <c:v>37.5</c:v>
                </c:pt>
                <c:pt idx="1">
                  <c:v>38.5</c:v>
                </c:pt>
                <c:pt idx="2">
                  <c:v>39.5</c:v>
                </c:pt>
                <c:pt idx="3">
                  <c:v>40.5</c:v>
                </c:pt>
                <c:pt idx="4">
                  <c:v>41.5</c:v>
                </c:pt>
                <c:pt idx="5">
                  <c:v>42.5</c:v>
                </c:pt>
                <c:pt idx="6">
                  <c:v>43.5</c:v>
                </c:pt>
                <c:pt idx="7">
                  <c:v>44.5</c:v>
                </c:pt>
                <c:pt idx="8">
                  <c:v>45.5</c:v>
                </c:pt>
                <c:pt idx="9">
                  <c:v>46.5</c:v>
                </c:pt>
                <c:pt idx="10">
                  <c:v>47.5</c:v>
                </c:pt>
                <c:pt idx="11">
                  <c:v>48.5</c:v>
                </c:pt>
                <c:pt idx="12">
                  <c:v>49.5</c:v>
                </c:pt>
                <c:pt idx="13">
                  <c:v>50.5</c:v>
                </c:pt>
                <c:pt idx="14">
                  <c:v>51.5</c:v>
                </c:pt>
                <c:pt idx="15">
                  <c:v>52.5</c:v>
                </c:pt>
                <c:pt idx="16">
                  <c:v>53.5</c:v>
                </c:pt>
                <c:pt idx="17">
                  <c:v>54.5</c:v>
                </c:pt>
                <c:pt idx="18">
                  <c:v>55.5</c:v>
                </c:pt>
                <c:pt idx="19">
                  <c:v>56.5</c:v>
                </c:pt>
                <c:pt idx="20">
                  <c:v>57.5</c:v>
                </c:pt>
                <c:pt idx="21">
                  <c:v>58.5</c:v>
                </c:pt>
                <c:pt idx="22">
                  <c:v>59.5</c:v>
                </c:pt>
                <c:pt idx="23">
                  <c:v>60.5</c:v>
                </c:pt>
                <c:pt idx="24">
                  <c:v>61.5</c:v>
                </c:pt>
                <c:pt idx="25">
                  <c:v>62.5</c:v>
                </c:pt>
              </c:numCache>
            </c:numRef>
          </c:xVal>
          <c:yVal>
            <c:numRef>
              <c:f>Sheet1!$Q$5:$Q$30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0.21202037147646607</c:v>
                </c:pt>
                <c:pt idx="4">
                  <c:v>0.499415109773209</c:v>
                </c:pt>
                <c:pt idx="5">
                  <c:v>0.3135495803829928</c:v>
                </c:pt>
                <c:pt idx="6">
                  <c:v>1.1162479331849895</c:v>
                </c:pt>
                <c:pt idx="7">
                  <c:v>0.321388370676073</c:v>
                </c:pt>
                <c:pt idx="8">
                  <c:v>0.2361516121610841</c:v>
                </c:pt>
                <c:pt idx="9">
                  <c:v>0.7494371963252664</c:v>
                </c:pt>
                <c:pt idx="10">
                  <c:v>0.6927893991457056</c:v>
                </c:pt>
                <c:pt idx="11">
                  <c:v>0.8935845787335789</c:v>
                </c:pt>
                <c:pt idx="12">
                  <c:v>0.7509204793935184</c:v>
                </c:pt>
                <c:pt idx="13">
                  <c:v>0</c:v>
                </c:pt>
                <c:pt idx="14">
                  <c:v>0</c:v>
                </c:pt>
                <c:pt idx="15">
                  <c:v>1.2787411263769635</c:v>
                </c:pt>
                <c:pt idx="16">
                  <c:v>0.024743109284109464</c:v>
                </c:pt>
                <c:pt idx="17">
                  <c:v>1.3516816619230356</c:v>
                </c:pt>
                <c:pt idx="18">
                  <c:v>1.5020693827554101</c:v>
                </c:pt>
                <c:pt idx="19">
                  <c:v>0</c:v>
                </c:pt>
                <c:pt idx="20">
                  <c:v>0</c:v>
                </c:pt>
                <c:pt idx="21">
                  <c:v>0.7820350426694486</c:v>
                </c:pt>
                <c:pt idx="22">
                  <c:v>0.46960414542283746</c:v>
                </c:pt>
                <c:pt idx="23">
                  <c:v>0.1410903321952336</c:v>
                </c:pt>
                <c:pt idx="24">
                  <c:v>0.00855843456415002</c:v>
                </c:pt>
                <c:pt idx="25">
                  <c:v>0</c:v>
                </c:pt>
              </c:numCache>
            </c:numRef>
          </c:yVal>
          <c:smooth val="0"/>
        </c:ser>
        <c:axId val="27320806"/>
        <c:axId val="31021927"/>
      </c:scatterChart>
      <c:valAx>
        <c:axId val="27320806"/>
        <c:scaling>
          <c:orientation val="minMax"/>
          <c:max val="64"/>
          <c:min val="36"/>
        </c:scaling>
        <c:axPos val="b"/>
        <c:delete val="0"/>
        <c:numFmt formatCode="General" sourceLinked="1"/>
        <c:majorTickMark val="out"/>
        <c:minorTickMark val="none"/>
        <c:tickLblPos val="nextTo"/>
        <c:crossAx val="31021927"/>
        <c:crosses val="autoZero"/>
        <c:crossBetween val="midCat"/>
        <c:dispUnits/>
        <c:majorUnit val="5"/>
        <c:minorUnit val="1"/>
      </c:valAx>
      <c:valAx>
        <c:axId val="31021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080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Sheet1!$B$37:$B$48</c:f>
              <c:numCache/>
            </c:numRef>
          </c:xVal>
          <c:yVal>
            <c:numRef>
              <c:f>Sheet1!$C$37:$C$48</c:f>
              <c:numCache/>
            </c:numRef>
          </c:yVal>
          <c:smooth val="0"/>
        </c:ser>
        <c:axId val="3159336"/>
        <c:axId val="4030249"/>
      </c:scatterChart>
      <c:valAx>
        <c:axId val="3159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injected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0249"/>
        <c:crosses val="autoZero"/>
        <c:crossBetween val="midCat"/>
        <c:dispUnits/>
      </c:valAx>
      <c:valAx>
        <c:axId val="403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@ 454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32</xdr:row>
      <xdr:rowOff>0</xdr:rowOff>
    </xdr:from>
    <xdr:to>
      <xdr:col>11</xdr:col>
      <xdr:colOff>161925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400425" y="51816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48">
      <selection activeCell="L75" sqref="L75"/>
    </sheetView>
  </sheetViews>
  <sheetFormatPr defaultColWidth="9.140625" defaultRowHeight="12.75"/>
  <cols>
    <col min="1" max="1" width="9.8515625" style="0" bestFit="1" customWidth="1"/>
    <col min="2" max="2" width="10.00390625" style="0" bestFit="1" customWidth="1"/>
    <col min="3" max="3" width="9.7109375" style="0" bestFit="1" customWidth="1"/>
    <col min="4" max="4" width="13.00390625" style="0" bestFit="1" customWidth="1"/>
    <col min="5" max="5" width="10.8515625" style="0" bestFit="1" customWidth="1"/>
    <col min="6" max="6" width="7.8515625" style="0" customWidth="1"/>
    <col min="7" max="7" width="10.57421875" style="0" bestFit="1" customWidth="1"/>
    <col min="9" max="12" width="12.57421875" style="0" bestFit="1" customWidth="1"/>
  </cols>
  <sheetData>
    <row r="1" ht="12.75">
      <c r="A1" t="s">
        <v>0</v>
      </c>
    </row>
    <row r="2" spans="5:17" ht="12.75">
      <c r="E2" t="s">
        <v>39</v>
      </c>
      <c r="I2" t="s">
        <v>11</v>
      </c>
      <c r="J2" t="s">
        <v>12</v>
      </c>
      <c r="K2" t="s">
        <v>13</v>
      </c>
      <c r="L2" t="s">
        <v>45</v>
      </c>
      <c r="N2" t="s">
        <v>58</v>
      </c>
      <c r="O2" t="s">
        <v>55</v>
      </c>
      <c r="P2" t="s">
        <v>57</v>
      </c>
      <c r="Q2" t="s">
        <v>56</v>
      </c>
    </row>
    <row r="3" spans="1:17" ht="12.75">
      <c r="A3" t="s">
        <v>2</v>
      </c>
      <c r="B3" t="s">
        <v>4</v>
      </c>
      <c r="C3" t="s">
        <v>5</v>
      </c>
      <c r="D3" t="s">
        <v>6</v>
      </c>
      <c r="E3" t="s">
        <v>40</v>
      </c>
      <c r="F3" t="s">
        <v>7</v>
      </c>
      <c r="G3" t="s">
        <v>8</v>
      </c>
      <c r="H3" t="s">
        <v>9</v>
      </c>
      <c r="I3" t="s">
        <v>10</v>
      </c>
      <c r="J3" t="s">
        <v>10</v>
      </c>
      <c r="K3" t="s">
        <v>10</v>
      </c>
      <c r="L3" t="s">
        <v>10</v>
      </c>
      <c r="N3" t="s">
        <v>46</v>
      </c>
      <c r="O3" t="s">
        <v>46</v>
      </c>
      <c r="P3" t="s">
        <v>46</v>
      </c>
      <c r="Q3" t="s">
        <v>46</v>
      </c>
    </row>
    <row r="5" spans="1:17" ht="12.75">
      <c r="A5" t="s">
        <v>1</v>
      </c>
      <c r="B5" s="1">
        <v>1.9306</v>
      </c>
      <c r="C5" s="1">
        <v>1.8694</v>
      </c>
      <c r="D5">
        <v>0.2</v>
      </c>
      <c r="E5">
        <v>1</v>
      </c>
      <c r="G5">
        <v>25</v>
      </c>
      <c r="H5">
        <v>20</v>
      </c>
      <c r="I5">
        <v>0</v>
      </c>
      <c r="J5">
        <v>0</v>
      </c>
      <c r="K5">
        <v>0</v>
      </c>
      <c r="L5">
        <v>0</v>
      </c>
      <c r="M5">
        <v>37.5</v>
      </c>
      <c r="N5" s="3">
        <f aca="true" t="shared" si="0" ref="N5:N30">L5/13614</f>
        <v>0</v>
      </c>
      <c r="O5" s="3">
        <v>0</v>
      </c>
      <c r="P5" s="3">
        <v>0</v>
      </c>
      <c r="Q5" s="3">
        <v>0</v>
      </c>
    </row>
    <row r="6" spans="1:17" ht="12.75">
      <c r="A6" t="s">
        <v>3</v>
      </c>
      <c r="B6" s="1">
        <v>1.8614</v>
      </c>
      <c r="C6" s="1">
        <v>1.5626</v>
      </c>
      <c r="D6">
        <v>0.3</v>
      </c>
      <c r="E6">
        <v>1</v>
      </c>
      <c r="F6">
        <v>0</v>
      </c>
      <c r="G6">
        <v>25</v>
      </c>
      <c r="H6">
        <v>20</v>
      </c>
      <c r="K6">
        <v>7</v>
      </c>
      <c r="L6" s="2">
        <f>(K6*(G6/H6)*(1/E6))/C6</f>
        <v>5.599641622936132</v>
      </c>
      <c r="M6">
        <v>38.5</v>
      </c>
      <c r="N6" s="3">
        <f t="shared" si="0"/>
        <v>0.00041131494218717</v>
      </c>
      <c r="O6" s="3">
        <v>0</v>
      </c>
      <c r="P6" s="3">
        <v>0</v>
      </c>
      <c r="Q6" s="3">
        <v>0</v>
      </c>
    </row>
    <row r="7" spans="1:17" ht="12.75">
      <c r="A7" t="s">
        <v>14</v>
      </c>
      <c r="B7" s="1">
        <v>2.3005</v>
      </c>
      <c r="C7" s="1">
        <v>1.7261</v>
      </c>
      <c r="D7">
        <v>1.1</v>
      </c>
      <c r="E7">
        <v>1</v>
      </c>
      <c r="F7">
        <v>0.2</v>
      </c>
      <c r="G7">
        <v>25</v>
      </c>
      <c r="H7">
        <v>10</v>
      </c>
      <c r="I7">
        <v>86</v>
      </c>
      <c r="J7">
        <v>40</v>
      </c>
      <c r="K7">
        <f>I7+J7</f>
        <v>126</v>
      </c>
      <c r="L7" s="2">
        <f aca="true" t="shared" si="1" ref="L7:L30">(K7*(G7/H7)*(1/E7))/C7</f>
        <v>182.4923237355889</v>
      </c>
      <c r="M7">
        <v>39.5</v>
      </c>
      <c r="N7" s="3">
        <f t="shared" si="0"/>
        <v>0.013404754204171362</v>
      </c>
      <c r="O7" s="3">
        <v>0</v>
      </c>
      <c r="P7" s="3">
        <v>0</v>
      </c>
      <c r="Q7" s="3">
        <v>0</v>
      </c>
    </row>
    <row r="8" spans="1:17" ht="12.75">
      <c r="A8" t="s">
        <v>15</v>
      </c>
      <c r="B8" s="1">
        <v>1.6534</v>
      </c>
      <c r="C8" s="1">
        <v>0.9458</v>
      </c>
      <c r="D8">
        <v>1.1</v>
      </c>
      <c r="E8">
        <v>1</v>
      </c>
      <c r="F8">
        <v>1.1</v>
      </c>
      <c r="G8">
        <v>50</v>
      </c>
      <c r="H8">
        <v>20</v>
      </c>
      <c r="I8">
        <v>3766</v>
      </c>
      <c r="J8">
        <v>598</v>
      </c>
      <c r="K8">
        <f>I8+J8</f>
        <v>4364</v>
      </c>
      <c r="L8" s="2">
        <f t="shared" si="1"/>
        <v>11535.208289278919</v>
      </c>
      <c r="M8">
        <v>40.5</v>
      </c>
      <c r="N8" s="3">
        <f t="shared" si="0"/>
        <v>0.8473048545085147</v>
      </c>
      <c r="O8" s="3">
        <v>0.3710356500838156</v>
      </c>
      <c r="P8" s="3">
        <v>0.34598928751928804</v>
      </c>
      <c r="Q8" s="3">
        <v>0.21202037147646607</v>
      </c>
    </row>
    <row r="9" spans="1:17" ht="12.75">
      <c r="A9" t="s">
        <v>16</v>
      </c>
      <c r="B9" s="1">
        <v>1.3784</v>
      </c>
      <c r="C9" s="1">
        <v>0.6648</v>
      </c>
      <c r="D9">
        <v>0.4</v>
      </c>
      <c r="E9">
        <v>0.5</v>
      </c>
      <c r="F9">
        <v>0.2</v>
      </c>
      <c r="G9">
        <v>50</v>
      </c>
      <c r="H9">
        <v>20</v>
      </c>
      <c r="I9">
        <v>1341</v>
      </c>
      <c r="J9">
        <v>62</v>
      </c>
      <c r="K9">
        <f aca="true" t="shared" si="2" ref="K9:K30">I9+J9</f>
        <v>1403</v>
      </c>
      <c r="L9" s="2">
        <f t="shared" si="1"/>
        <v>10552.045728038509</v>
      </c>
      <c r="M9">
        <v>41.5</v>
      </c>
      <c r="N9" s="3">
        <f t="shared" si="0"/>
        <v>0.7750878307652791</v>
      </c>
      <c r="O9" s="3">
        <v>0.31710649669228097</v>
      </c>
      <c r="P9" s="3">
        <v>0.4618484864716844</v>
      </c>
      <c r="Q9" s="3">
        <v>0.499415109773209</v>
      </c>
    </row>
    <row r="10" spans="1:17" ht="12.75">
      <c r="A10" t="s">
        <v>17</v>
      </c>
      <c r="B10" s="1">
        <v>1.7036</v>
      </c>
      <c r="C10" s="1">
        <v>0.8211</v>
      </c>
      <c r="D10">
        <v>4.3</v>
      </c>
      <c r="E10">
        <v>0.5</v>
      </c>
      <c r="F10">
        <v>0</v>
      </c>
      <c r="G10">
        <v>50</v>
      </c>
      <c r="H10">
        <v>20</v>
      </c>
      <c r="I10">
        <v>1537</v>
      </c>
      <c r="J10">
        <v>221</v>
      </c>
      <c r="K10">
        <f t="shared" si="2"/>
        <v>1758</v>
      </c>
      <c r="L10" s="2">
        <f t="shared" si="1"/>
        <v>10705.151625867738</v>
      </c>
      <c r="M10">
        <v>42.5</v>
      </c>
      <c r="N10" s="3">
        <f t="shared" si="0"/>
        <v>0.7863340403898735</v>
      </c>
      <c r="O10" s="3">
        <v>0.2258809387923129</v>
      </c>
      <c r="P10" s="3">
        <v>0.3090766905059173</v>
      </c>
      <c r="Q10" s="3">
        <v>0.3135495803829928</v>
      </c>
    </row>
    <row r="11" spans="1:17" ht="12.75">
      <c r="A11" t="s">
        <v>18</v>
      </c>
      <c r="B11" s="1">
        <v>2.1822</v>
      </c>
      <c r="C11" s="1">
        <v>1.0351</v>
      </c>
      <c r="D11">
        <v>1.5</v>
      </c>
      <c r="E11">
        <v>0.5</v>
      </c>
      <c r="F11">
        <v>0</v>
      </c>
      <c r="G11">
        <v>50</v>
      </c>
      <c r="H11">
        <v>20</v>
      </c>
      <c r="I11">
        <v>3897</v>
      </c>
      <c r="J11">
        <v>881</v>
      </c>
      <c r="K11">
        <f t="shared" si="2"/>
        <v>4778</v>
      </c>
      <c r="L11" s="2">
        <f t="shared" si="1"/>
        <v>23079.895662254858</v>
      </c>
      <c r="M11">
        <v>43.5</v>
      </c>
      <c r="N11" s="3">
        <f t="shared" si="0"/>
        <v>1.6953059837119773</v>
      </c>
      <c r="O11" s="3">
        <v>0.5900573149671448</v>
      </c>
      <c r="P11" s="3">
        <v>0.5950247247143126</v>
      </c>
      <c r="Q11" s="3">
        <v>1.1162479331849895</v>
      </c>
    </row>
    <row r="12" spans="1:17" ht="12.75">
      <c r="A12" t="s">
        <v>19</v>
      </c>
      <c r="B12" s="1">
        <v>2.4324</v>
      </c>
      <c r="C12" s="1">
        <v>1.4753</v>
      </c>
      <c r="D12">
        <v>1</v>
      </c>
      <c r="E12">
        <v>0.5</v>
      </c>
      <c r="F12">
        <v>0</v>
      </c>
      <c r="G12">
        <v>50</v>
      </c>
      <c r="H12">
        <v>20</v>
      </c>
      <c r="I12">
        <v>956</v>
      </c>
      <c r="J12">
        <v>337</v>
      </c>
      <c r="K12">
        <f t="shared" si="2"/>
        <v>1293</v>
      </c>
      <c r="L12" s="2">
        <f t="shared" si="1"/>
        <v>4382.159560767302</v>
      </c>
      <c r="M12">
        <v>44.5</v>
      </c>
      <c r="N12" s="3">
        <f t="shared" si="0"/>
        <v>0.32188626125806535</v>
      </c>
      <c r="O12" s="3">
        <v>0</v>
      </c>
      <c r="P12" s="3">
        <v>0.43117324400538987</v>
      </c>
      <c r="Q12" s="3">
        <v>0.321388370676073</v>
      </c>
    </row>
    <row r="13" spans="1:17" ht="12.75">
      <c r="A13" t="s">
        <v>20</v>
      </c>
      <c r="B13" s="1">
        <v>2.211</v>
      </c>
      <c r="C13" s="1">
        <v>1.5179</v>
      </c>
      <c r="D13">
        <v>0.7</v>
      </c>
      <c r="E13">
        <v>0.5</v>
      </c>
      <c r="F13">
        <v>0.2</v>
      </c>
      <c r="G13">
        <v>50</v>
      </c>
      <c r="H13">
        <v>20</v>
      </c>
      <c r="I13">
        <v>701</v>
      </c>
      <c r="J13">
        <v>128</v>
      </c>
      <c r="K13">
        <f t="shared" si="2"/>
        <v>829</v>
      </c>
      <c r="L13" s="2">
        <f t="shared" si="1"/>
        <v>2730.7464259832664</v>
      </c>
      <c r="M13">
        <v>45.5</v>
      </c>
      <c r="N13" s="3">
        <f t="shared" si="0"/>
        <v>0.20058369516551097</v>
      </c>
      <c r="O13" s="3">
        <v>0.2683321084904121</v>
      </c>
      <c r="P13" s="3">
        <v>0.34019381833861084</v>
      </c>
      <c r="Q13" s="3">
        <v>0.2361516121610841</v>
      </c>
    </row>
    <row r="14" spans="1:17" ht="12.75">
      <c r="A14" t="s">
        <v>21</v>
      </c>
      <c r="B14" s="1">
        <v>2.1208</v>
      </c>
      <c r="C14" s="1">
        <v>1.1487</v>
      </c>
      <c r="D14">
        <v>0.8</v>
      </c>
      <c r="E14">
        <v>0.5</v>
      </c>
      <c r="F14">
        <v>0.2</v>
      </c>
      <c r="G14">
        <v>100</v>
      </c>
      <c r="H14">
        <v>20</v>
      </c>
      <c r="I14">
        <v>799</v>
      </c>
      <c r="J14">
        <v>105</v>
      </c>
      <c r="K14">
        <f t="shared" si="2"/>
        <v>904</v>
      </c>
      <c r="L14" s="2">
        <f t="shared" si="1"/>
        <v>7869.76582223383</v>
      </c>
      <c r="M14">
        <v>46.5</v>
      </c>
      <c r="N14" s="3">
        <f t="shared" si="0"/>
        <v>0.5780641855614683</v>
      </c>
      <c r="O14" s="3">
        <v>0.29414770504234006</v>
      </c>
      <c r="P14" s="3">
        <v>0.41308569012467755</v>
      </c>
      <c r="Q14" s="3">
        <v>0.7494371963252664</v>
      </c>
    </row>
    <row r="15" spans="1:17" ht="12.75">
      <c r="A15" t="s">
        <v>22</v>
      </c>
      <c r="B15" s="1">
        <v>2.036</v>
      </c>
      <c r="C15" s="1">
        <v>1.0539</v>
      </c>
      <c r="D15">
        <v>0.7</v>
      </c>
      <c r="E15">
        <v>0.5</v>
      </c>
      <c r="F15">
        <v>0.15</v>
      </c>
      <c r="G15">
        <v>100</v>
      </c>
      <c r="H15">
        <v>20</v>
      </c>
      <c r="I15">
        <v>932</v>
      </c>
      <c r="J15">
        <v>136</v>
      </c>
      <c r="K15">
        <f t="shared" si="2"/>
        <v>1068</v>
      </c>
      <c r="L15" s="2">
        <f t="shared" si="1"/>
        <v>10133.78878451466</v>
      </c>
      <c r="M15">
        <v>47.5</v>
      </c>
      <c r="N15" s="3">
        <f t="shared" si="0"/>
        <v>0.744365269907056</v>
      </c>
      <c r="O15" s="3">
        <v>0.3533644118379002</v>
      </c>
      <c r="P15" s="3">
        <v>0.3882129731631368</v>
      </c>
      <c r="Q15" s="3">
        <v>0.6927893991457056</v>
      </c>
    </row>
    <row r="16" spans="1:17" ht="12.75">
      <c r="A16" t="s">
        <v>23</v>
      </c>
      <c r="B16" s="1">
        <v>1.8764</v>
      </c>
      <c r="C16" s="1">
        <v>1.0904</v>
      </c>
      <c r="D16">
        <v>0.7</v>
      </c>
      <c r="E16">
        <v>0.5</v>
      </c>
      <c r="F16">
        <v>0.3</v>
      </c>
      <c r="G16">
        <v>50</v>
      </c>
      <c r="H16">
        <v>20</v>
      </c>
      <c r="I16">
        <v>4085</v>
      </c>
      <c r="J16">
        <v>492</v>
      </c>
      <c r="K16">
        <f t="shared" si="2"/>
        <v>4577</v>
      </c>
      <c r="L16" s="2">
        <f t="shared" si="1"/>
        <v>20987.710931768157</v>
      </c>
      <c r="M16">
        <v>48.5</v>
      </c>
      <c r="N16" s="3">
        <f t="shared" si="0"/>
        <v>1.5416270700578931</v>
      </c>
      <c r="O16" s="3">
        <v>0.4870423297582944</v>
      </c>
      <c r="P16" s="3">
        <v>0.6093081428303974</v>
      </c>
      <c r="Q16" s="3">
        <v>0.8935845787335789</v>
      </c>
    </row>
    <row r="17" spans="1:17" ht="12.75">
      <c r="A17" t="s">
        <v>24</v>
      </c>
      <c r="B17" s="1">
        <v>2.3206</v>
      </c>
      <c r="C17" s="1">
        <v>1.0985</v>
      </c>
      <c r="D17">
        <v>1.8</v>
      </c>
      <c r="E17">
        <v>0.5</v>
      </c>
      <c r="F17">
        <v>0.1</v>
      </c>
      <c r="G17">
        <v>100</v>
      </c>
      <c r="H17">
        <v>20</v>
      </c>
      <c r="I17">
        <v>3284</v>
      </c>
      <c r="J17">
        <v>269</v>
      </c>
      <c r="K17">
        <f t="shared" si="2"/>
        <v>3553</v>
      </c>
      <c r="L17" s="2">
        <f t="shared" si="1"/>
        <v>32344.10559854347</v>
      </c>
      <c r="M17">
        <v>49.5</v>
      </c>
      <c r="N17" s="3">
        <f t="shared" si="0"/>
        <v>2.375797384937819</v>
      </c>
      <c r="O17" s="3">
        <v>0.26078271323550506</v>
      </c>
      <c r="P17" s="3">
        <v>0.4333005081451468</v>
      </c>
      <c r="Q17" s="3">
        <v>0.7509204793935184</v>
      </c>
    </row>
    <row r="18" spans="1:17" ht="12.75">
      <c r="A18" t="s">
        <v>25</v>
      </c>
      <c r="B18" s="1">
        <v>2.1536</v>
      </c>
      <c r="C18" s="1">
        <v>0.9546</v>
      </c>
      <c r="D18">
        <v>1.9</v>
      </c>
      <c r="E18">
        <v>1</v>
      </c>
      <c r="F18">
        <v>0</v>
      </c>
      <c r="G18">
        <v>50</v>
      </c>
      <c r="H18">
        <v>20</v>
      </c>
      <c r="I18">
        <v>6594</v>
      </c>
      <c r="J18">
        <v>1461</v>
      </c>
      <c r="K18">
        <f t="shared" si="2"/>
        <v>8055</v>
      </c>
      <c r="L18" s="2">
        <f t="shared" si="1"/>
        <v>21095.22313010685</v>
      </c>
      <c r="M18">
        <v>50.5</v>
      </c>
      <c r="N18" s="3">
        <f t="shared" si="0"/>
        <v>1.5495242493100374</v>
      </c>
      <c r="O18" s="3">
        <v>0.1331186567998195</v>
      </c>
      <c r="P18" s="3">
        <v>0.15081651290615386</v>
      </c>
      <c r="Q18" s="3">
        <v>0</v>
      </c>
    </row>
    <row r="19" spans="1:17" ht="12.75">
      <c r="A19" t="s">
        <v>26</v>
      </c>
      <c r="B19" s="1">
        <v>2.0128</v>
      </c>
      <c r="C19" s="1">
        <v>0.903</v>
      </c>
      <c r="D19">
        <v>1</v>
      </c>
      <c r="E19">
        <v>0.5</v>
      </c>
      <c r="F19">
        <v>0</v>
      </c>
      <c r="G19">
        <v>50</v>
      </c>
      <c r="H19">
        <v>20</v>
      </c>
      <c r="I19">
        <v>3804</v>
      </c>
      <c r="J19">
        <v>1233</v>
      </c>
      <c r="K19">
        <f t="shared" si="2"/>
        <v>5037</v>
      </c>
      <c r="L19" s="2">
        <f t="shared" si="1"/>
        <v>27890.36544850498</v>
      </c>
      <c r="M19">
        <v>51.5</v>
      </c>
      <c r="N19" s="3">
        <f t="shared" si="0"/>
        <v>2.048653257566107</v>
      </c>
      <c r="O19" s="3">
        <v>0.09557941543141457</v>
      </c>
      <c r="P19" s="3">
        <v>0.062228300259601826</v>
      </c>
      <c r="Q19" s="3">
        <v>0</v>
      </c>
    </row>
    <row r="20" spans="1:17" ht="12.75">
      <c r="A20" t="s">
        <v>27</v>
      </c>
      <c r="B20" s="1">
        <v>2.0088</v>
      </c>
      <c r="C20" s="1">
        <v>0.9702</v>
      </c>
      <c r="D20">
        <v>1</v>
      </c>
      <c r="E20">
        <v>0.5</v>
      </c>
      <c r="F20">
        <v>0</v>
      </c>
      <c r="G20">
        <v>100</v>
      </c>
      <c r="H20">
        <v>20</v>
      </c>
      <c r="I20">
        <v>1976</v>
      </c>
      <c r="J20">
        <v>238</v>
      </c>
      <c r="K20">
        <f t="shared" si="2"/>
        <v>2214</v>
      </c>
      <c r="L20" s="2">
        <f t="shared" si="1"/>
        <v>22820.03710575139</v>
      </c>
      <c r="M20">
        <v>52.5</v>
      </c>
      <c r="N20" s="3">
        <f t="shared" si="0"/>
        <v>1.676218385907991</v>
      </c>
      <c r="O20" s="3">
        <v>0.5367835752523784</v>
      </c>
      <c r="P20" s="3">
        <v>0.8471943874575619</v>
      </c>
      <c r="Q20" s="3">
        <v>1.2787411263769635</v>
      </c>
    </row>
    <row r="21" spans="1:17" ht="12.75">
      <c r="A21" t="s">
        <v>28</v>
      </c>
      <c r="B21" s="1">
        <v>2.0493</v>
      </c>
      <c r="C21" s="1">
        <v>0.9945</v>
      </c>
      <c r="D21">
        <v>9.1</v>
      </c>
      <c r="E21">
        <v>0.5</v>
      </c>
      <c r="F21">
        <v>1.1</v>
      </c>
      <c r="G21">
        <v>50</v>
      </c>
      <c r="H21">
        <v>20</v>
      </c>
      <c r="I21">
        <v>2328</v>
      </c>
      <c r="J21">
        <v>726</v>
      </c>
      <c r="K21">
        <f t="shared" si="2"/>
        <v>3054</v>
      </c>
      <c r="L21" s="2">
        <f t="shared" si="1"/>
        <v>15354.44947209653</v>
      </c>
      <c r="M21">
        <v>53.5</v>
      </c>
      <c r="N21" s="3">
        <f t="shared" si="0"/>
        <v>1.127842623189109</v>
      </c>
      <c r="O21" s="3">
        <v>0.05871872203243888</v>
      </c>
      <c r="P21" s="3">
        <v>0.010340403879926343</v>
      </c>
      <c r="Q21" s="3">
        <v>0.024743109284109464</v>
      </c>
    </row>
    <row r="22" spans="1:17" ht="12.75">
      <c r="A22" t="s">
        <v>29</v>
      </c>
      <c r="B22" s="1">
        <v>1.8547</v>
      </c>
      <c r="C22" s="1">
        <v>0.8472</v>
      </c>
      <c r="D22">
        <v>1.1</v>
      </c>
      <c r="E22">
        <v>0.5</v>
      </c>
      <c r="F22">
        <v>0</v>
      </c>
      <c r="G22">
        <v>100</v>
      </c>
      <c r="H22">
        <v>20</v>
      </c>
      <c r="I22">
        <v>3913</v>
      </c>
      <c r="J22">
        <v>629</v>
      </c>
      <c r="K22">
        <f t="shared" si="2"/>
        <v>4542</v>
      </c>
      <c r="L22" s="2">
        <f t="shared" si="1"/>
        <v>53611.89801699717</v>
      </c>
      <c r="M22">
        <v>54.5</v>
      </c>
      <c r="N22" s="3">
        <f t="shared" si="0"/>
        <v>3.9379975038193895</v>
      </c>
      <c r="O22" s="3">
        <v>0.4612537807203689</v>
      </c>
      <c r="P22" s="3">
        <v>0.758641086711133</v>
      </c>
      <c r="Q22" s="3">
        <v>1.3516816619230356</v>
      </c>
    </row>
    <row r="23" spans="1:17" ht="12.75">
      <c r="A23" t="s">
        <v>30</v>
      </c>
      <c r="B23" s="1">
        <v>1.8134</v>
      </c>
      <c r="C23" s="1">
        <v>0.846</v>
      </c>
      <c r="D23">
        <v>1.6</v>
      </c>
      <c r="E23">
        <v>0.5</v>
      </c>
      <c r="F23">
        <v>0.6</v>
      </c>
      <c r="G23">
        <v>100</v>
      </c>
      <c r="H23">
        <v>20</v>
      </c>
      <c r="I23">
        <v>3594</v>
      </c>
      <c r="J23">
        <v>712</v>
      </c>
      <c r="K23">
        <f t="shared" si="2"/>
        <v>4306</v>
      </c>
      <c r="L23" s="2">
        <f t="shared" si="1"/>
        <v>50898.345153664304</v>
      </c>
      <c r="M23">
        <v>55.5</v>
      </c>
      <c r="N23" s="3">
        <f t="shared" si="0"/>
        <v>3.7386767411241593</v>
      </c>
      <c r="O23" s="3">
        <v>0.6303481918383975</v>
      </c>
      <c r="P23" s="3">
        <v>1.04623907874004</v>
      </c>
      <c r="Q23" s="3">
        <v>1.5020693827554101</v>
      </c>
    </row>
    <row r="24" spans="1:17" ht="12.75">
      <c r="A24" t="s">
        <v>31</v>
      </c>
      <c r="B24" s="1">
        <v>1.6051</v>
      </c>
      <c r="C24" s="1">
        <v>0.7777</v>
      </c>
      <c r="D24">
        <v>1.1</v>
      </c>
      <c r="E24">
        <v>1</v>
      </c>
      <c r="F24">
        <v>0.1</v>
      </c>
      <c r="G24">
        <v>100</v>
      </c>
      <c r="H24">
        <v>10</v>
      </c>
      <c r="I24">
        <v>6090</v>
      </c>
      <c r="J24">
        <v>1929</v>
      </c>
      <c r="K24">
        <f t="shared" si="2"/>
        <v>8019</v>
      </c>
      <c r="L24" s="2">
        <f t="shared" si="1"/>
        <v>103111.73974540312</v>
      </c>
      <c r="M24">
        <v>56.5</v>
      </c>
      <c r="N24" s="3">
        <f t="shared" si="0"/>
        <v>7.57394885745579</v>
      </c>
      <c r="O24" s="3">
        <v>0.4920847181362348</v>
      </c>
      <c r="P24" s="3">
        <v>1.2221835417817424</v>
      </c>
      <c r="Q24" s="3">
        <v>0</v>
      </c>
    </row>
    <row r="25" spans="1:17" ht="12.75">
      <c r="A25" t="s">
        <v>32</v>
      </c>
      <c r="B25" s="1">
        <v>1.3504</v>
      </c>
      <c r="C25" s="1">
        <v>0.764</v>
      </c>
      <c r="D25">
        <v>1</v>
      </c>
      <c r="E25">
        <v>0.5</v>
      </c>
      <c r="F25">
        <v>0.3</v>
      </c>
      <c r="G25">
        <v>50</v>
      </c>
      <c r="H25">
        <v>10</v>
      </c>
      <c r="I25">
        <v>4925</v>
      </c>
      <c r="J25">
        <v>1237</v>
      </c>
      <c r="K25">
        <f t="shared" si="2"/>
        <v>6162</v>
      </c>
      <c r="L25" s="2">
        <f t="shared" si="1"/>
        <v>80654.4502617801</v>
      </c>
      <c r="M25">
        <v>57.5</v>
      </c>
      <c r="N25" s="3">
        <f t="shared" si="0"/>
        <v>5.924375661949472</v>
      </c>
      <c r="O25" s="3">
        <v>0.40284216201831036</v>
      </c>
      <c r="P25" s="3">
        <v>0</v>
      </c>
      <c r="Q25" s="3">
        <v>0</v>
      </c>
    </row>
    <row r="26" spans="1:17" ht="12.75">
      <c r="A26" t="s">
        <v>33</v>
      </c>
      <c r="B26" s="1">
        <v>1.0981</v>
      </c>
      <c r="C26" s="1">
        <v>0.8815</v>
      </c>
      <c r="D26">
        <v>0.6</v>
      </c>
      <c r="E26">
        <v>0.5</v>
      </c>
      <c r="F26">
        <v>0.2</v>
      </c>
      <c r="G26">
        <v>50</v>
      </c>
      <c r="H26">
        <v>20</v>
      </c>
      <c r="I26">
        <v>989</v>
      </c>
      <c r="J26">
        <v>234</v>
      </c>
      <c r="K26">
        <f t="shared" si="2"/>
        <v>1223</v>
      </c>
      <c r="L26" s="2">
        <f t="shared" si="1"/>
        <v>6937.039137833239</v>
      </c>
      <c r="M26">
        <v>58.5</v>
      </c>
      <c r="N26" s="3">
        <f t="shared" si="0"/>
        <v>0.5095518685054531</v>
      </c>
      <c r="O26" s="3">
        <v>0.039580889213424404</v>
      </c>
      <c r="P26" s="3">
        <v>1.5815690047806217</v>
      </c>
      <c r="Q26" s="3">
        <v>0.7820350426694486</v>
      </c>
    </row>
    <row r="27" spans="1:17" ht="12.75">
      <c r="A27" t="s">
        <v>34</v>
      </c>
      <c r="B27" s="1">
        <v>1.089</v>
      </c>
      <c r="C27" s="1">
        <v>0.7813</v>
      </c>
      <c r="D27">
        <v>0.7</v>
      </c>
      <c r="E27">
        <v>0.5</v>
      </c>
      <c r="F27">
        <v>0.1</v>
      </c>
      <c r="G27">
        <v>50</v>
      </c>
      <c r="H27">
        <v>20</v>
      </c>
      <c r="I27">
        <v>0</v>
      </c>
      <c r="J27">
        <v>0</v>
      </c>
      <c r="K27">
        <f t="shared" si="2"/>
        <v>0</v>
      </c>
      <c r="L27" s="2">
        <f t="shared" si="1"/>
        <v>0</v>
      </c>
      <c r="M27">
        <v>59.5</v>
      </c>
      <c r="N27" s="3">
        <f t="shared" si="0"/>
        <v>0</v>
      </c>
      <c r="O27" s="3">
        <v>0.20730273086233367</v>
      </c>
      <c r="P27" s="3">
        <v>0.4832362977924694</v>
      </c>
      <c r="Q27" s="3">
        <v>0.46960414542283746</v>
      </c>
    </row>
    <row r="28" spans="1:17" ht="12.75">
      <c r="A28" t="s">
        <v>35</v>
      </c>
      <c r="B28" s="1">
        <v>1.007</v>
      </c>
      <c r="C28" s="1">
        <v>0.846</v>
      </c>
      <c r="D28">
        <v>0.4</v>
      </c>
      <c r="E28">
        <v>1</v>
      </c>
      <c r="F28">
        <v>0.3</v>
      </c>
      <c r="G28">
        <v>50</v>
      </c>
      <c r="H28">
        <v>20</v>
      </c>
      <c r="I28">
        <v>0</v>
      </c>
      <c r="J28">
        <v>0</v>
      </c>
      <c r="K28">
        <f t="shared" si="2"/>
        <v>0</v>
      </c>
      <c r="L28" s="2">
        <f t="shared" si="1"/>
        <v>0</v>
      </c>
      <c r="M28">
        <v>60.5</v>
      </c>
      <c r="N28" s="3">
        <f t="shared" si="0"/>
        <v>0</v>
      </c>
      <c r="O28" s="3">
        <v>0.14065620809617135</v>
      </c>
      <c r="P28" s="3">
        <v>0.2791417956970314</v>
      </c>
      <c r="Q28" s="3">
        <v>0.1410903321952336</v>
      </c>
    </row>
    <row r="29" spans="1:17" ht="12.75">
      <c r="A29" t="s">
        <v>36</v>
      </c>
      <c r="B29" s="1">
        <v>1.7077</v>
      </c>
      <c r="C29" s="1">
        <v>1.5556</v>
      </c>
      <c r="D29">
        <v>0.6</v>
      </c>
      <c r="E29">
        <v>1</v>
      </c>
      <c r="F29">
        <v>0.6</v>
      </c>
      <c r="G29">
        <v>25</v>
      </c>
      <c r="H29">
        <v>20</v>
      </c>
      <c r="I29">
        <v>42</v>
      </c>
      <c r="J29">
        <v>0</v>
      </c>
      <c r="K29">
        <f t="shared" si="2"/>
        <v>42</v>
      </c>
      <c r="L29" s="2">
        <f t="shared" si="1"/>
        <v>33.74903574183595</v>
      </c>
      <c r="M29">
        <v>61.5</v>
      </c>
      <c r="N29" s="3">
        <f t="shared" si="0"/>
        <v>0.0024789948392710407</v>
      </c>
      <c r="O29" s="3">
        <v>0.0028331369591669034</v>
      </c>
      <c r="P29" s="3">
        <v>0.003836539632205182</v>
      </c>
      <c r="Q29" s="3">
        <v>0.00855843456415002</v>
      </c>
    </row>
    <row r="30" spans="1:17" ht="12.75">
      <c r="A30" t="s">
        <v>37</v>
      </c>
      <c r="B30" s="1">
        <v>2.0592</v>
      </c>
      <c r="C30" s="1">
        <v>1.7906</v>
      </c>
      <c r="D30">
        <v>0.2</v>
      </c>
      <c r="E30">
        <v>1</v>
      </c>
      <c r="F30">
        <v>0.2</v>
      </c>
      <c r="G30">
        <v>25</v>
      </c>
      <c r="H30">
        <v>20</v>
      </c>
      <c r="I30">
        <v>0</v>
      </c>
      <c r="J30">
        <v>0</v>
      </c>
      <c r="K30">
        <f t="shared" si="2"/>
        <v>0</v>
      </c>
      <c r="L30" s="2">
        <f t="shared" si="1"/>
        <v>0</v>
      </c>
      <c r="M30">
        <v>62.5</v>
      </c>
      <c r="N30" s="3">
        <f t="shared" si="0"/>
        <v>0</v>
      </c>
      <c r="O30" s="3">
        <v>0</v>
      </c>
      <c r="P30" s="3">
        <v>0</v>
      </c>
      <c r="Q30" s="3">
        <v>0</v>
      </c>
    </row>
    <row r="31" spans="1:9" ht="12.75">
      <c r="A31" t="s">
        <v>38</v>
      </c>
      <c r="B31" s="1">
        <v>2.5033</v>
      </c>
      <c r="C31" s="1">
        <v>2.3058</v>
      </c>
      <c r="D31">
        <v>4.2</v>
      </c>
      <c r="E31">
        <v>1</v>
      </c>
      <c r="G31">
        <v>25</v>
      </c>
      <c r="H31">
        <v>20</v>
      </c>
      <c r="I31" t="s">
        <v>44</v>
      </c>
    </row>
    <row r="34" ht="12.75">
      <c r="A34" t="s">
        <v>43</v>
      </c>
    </row>
    <row r="36" spans="1:3" ht="12.75">
      <c r="A36" t="s">
        <v>9</v>
      </c>
      <c r="B36" t="s">
        <v>41</v>
      </c>
      <c r="C36" t="s">
        <v>42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0</v>
      </c>
      <c r="B38">
        <v>0</v>
      </c>
      <c r="C38">
        <v>0</v>
      </c>
    </row>
    <row r="39" spans="1:3" ht="12.75">
      <c r="A39">
        <v>1</v>
      </c>
      <c r="B39">
        <f>(A39/1000)*10</f>
        <v>0.01</v>
      </c>
      <c r="C39">
        <v>73</v>
      </c>
    </row>
    <row r="40" spans="1:3" ht="12.75">
      <c r="A40">
        <v>1</v>
      </c>
      <c r="B40">
        <f aca="true" t="shared" si="3" ref="B40:B48">(A40/1000)*10</f>
        <v>0.01</v>
      </c>
      <c r="C40">
        <v>58</v>
      </c>
    </row>
    <row r="41" spans="1:3" ht="12.75">
      <c r="A41">
        <v>2</v>
      </c>
      <c r="B41">
        <f t="shared" si="3"/>
        <v>0.02</v>
      </c>
      <c r="C41">
        <v>175</v>
      </c>
    </row>
    <row r="42" spans="1:3" ht="12.75">
      <c r="A42">
        <v>2</v>
      </c>
      <c r="B42">
        <f t="shared" si="3"/>
        <v>0.02</v>
      </c>
      <c r="C42">
        <v>179</v>
      </c>
    </row>
    <row r="43" spans="1:3" ht="12.75">
      <c r="A43">
        <v>5</v>
      </c>
      <c r="B43">
        <f t="shared" si="3"/>
        <v>0.05</v>
      </c>
      <c r="C43">
        <v>573</v>
      </c>
    </row>
    <row r="44" spans="1:3" ht="12.75">
      <c r="A44">
        <v>5</v>
      </c>
      <c r="B44">
        <f t="shared" si="3"/>
        <v>0.05</v>
      </c>
      <c r="C44">
        <v>561</v>
      </c>
    </row>
    <row r="45" spans="1:3" ht="12.75">
      <c r="A45">
        <v>10</v>
      </c>
      <c r="B45">
        <f t="shared" si="3"/>
        <v>0.1</v>
      </c>
      <c r="C45">
        <v>1325</v>
      </c>
    </row>
    <row r="46" spans="1:3" ht="12.75">
      <c r="A46">
        <v>10</v>
      </c>
      <c r="B46">
        <f t="shared" si="3"/>
        <v>0.1</v>
      </c>
      <c r="C46">
        <v>1291</v>
      </c>
    </row>
    <row r="47" spans="1:3" ht="12.75">
      <c r="A47">
        <v>20</v>
      </c>
      <c r="B47">
        <f t="shared" si="3"/>
        <v>0.2</v>
      </c>
      <c r="C47">
        <v>2831</v>
      </c>
    </row>
    <row r="48" spans="1:3" ht="12.75">
      <c r="A48">
        <v>20</v>
      </c>
      <c r="B48">
        <f t="shared" si="3"/>
        <v>0.2</v>
      </c>
      <c r="C48">
        <v>2751</v>
      </c>
    </row>
    <row r="53" spans="5:17" ht="12.75">
      <c r="E53" t="s">
        <v>39</v>
      </c>
      <c r="I53" t="s">
        <v>42</v>
      </c>
      <c r="J53" t="s">
        <v>42</v>
      </c>
      <c r="K53" t="s">
        <v>42</v>
      </c>
      <c r="L53" t="s">
        <v>51</v>
      </c>
      <c r="M53" t="s">
        <v>51</v>
      </c>
      <c r="N53" t="s">
        <v>42</v>
      </c>
      <c r="O53" t="s">
        <v>55</v>
      </c>
      <c r="P53" t="s">
        <v>57</v>
      </c>
      <c r="Q53" t="s">
        <v>56</v>
      </c>
    </row>
    <row r="54" spans="1:17" ht="12.75">
      <c r="A54" t="s">
        <v>2</v>
      </c>
      <c r="B54" t="s">
        <v>4</v>
      </c>
      <c r="C54" t="s">
        <v>5</v>
      </c>
      <c r="D54" t="s">
        <v>6</v>
      </c>
      <c r="E54" t="s">
        <v>40</v>
      </c>
      <c r="F54" t="s">
        <v>7</v>
      </c>
      <c r="G54" t="s">
        <v>8</v>
      </c>
      <c r="H54" t="s">
        <v>9</v>
      </c>
      <c r="I54" t="s">
        <v>49</v>
      </c>
      <c r="J54" t="s">
        <v>48</v>
      </c>
      <c r="K54" t="s">
        <v>47</v>
      </c>
      <c r="L54" t="s">
        <v>52</v>
      </c>
      <c r="M54" t="s">
        <v>54</v>
      </c>
      <c r="N54" t="s">
        <v>53</v>
      </c>
      <c r="O54" t="s">
        <v>46</v>
      </c>
      <c r="P54" t="s">
        <v>46</v>
      </c>
      <c r="Q54" t="s">
        <v>46</v>
      </c>
    </row>
    <row r="56" spans="1:17" ht="12.75">
      <c r="A56" t="s">
        <v>1</v>
      </c>
      <c r="B56" s="1">
        <v>1.9306</v>
      </c>
      <c r="C56" s="1">
        <v>1.8694</v>
      </c>
      <c r="D56">
        <v>0.2</v>
      </c>
      <c r="E56">
        <v>1</v>
      </c>
      <c r="G56">
        <v>25</v>
      </c>
      <c r="H56">
        <v>20</v>
      </c>
      <c r="I56">
        <v>0</v>
      </c>
      <c r="J56">
        <v>0</v>
      </c>
      <c r="K56">
        <v>0</v>
      </c>
      <c r="L56" s="2">
        <f>(I56*($G56/$H56)*(1/$E56))/$C56</f>
        <v>0</v>
      </c>
      <c r="M56" s="2">
        <f>(J56*($G56/$H56)*(1/$E56))/$C56</f>
        <v>0</v>
      </c>
      <c r="N56" s="2">
        <f>(K56*($G56/$H56)*(1/$E56))/$C56</f>
        <v>0</v>
      </c>
      <c r="O56" s="3">
        <f>L56/13614</f>
        <v>0</v>
      </c>
      <c r="P56" s="3">
        <f>M56/13614</f>
        <v>0</v>
      </c>
      <c r="Q56" s="3">
        <f>N56/13614</f>
        <v>0</v>
      </c>
    </row>
    <row r="57" spans="1:17" ht="12.75">
      <c r="A57" t="s">
        <v>3</v>
      </c>
      <c r="B57" s="1">
        <v>1.8614</v>
      </c>
      <c r="C57" s="1">
        <v>1.5626</v>
      </c>
      <c r="D57">
        <v>0.3</v>
      </c>
      <c r="E57">
        <v>1</v>
      </c>
      <c r="F57">
        <v>0</v>
      </c>
      <c r="G57">
        <v>25</v>
      </c>
      <c r="H57">
        <v>20</v>
      </c>
      <c r="I57">
        <v>0</v>
      </c>
      <c r="J57">
        <v>0</v>
      </c>
      <c r="K57">
        <v>0</v>
      </c>
      <c r="L57" s="2">
        <f aca="true" t="shared" si="4" ref="L57:L81">(I57*(G57/H57)*(1/E57))/C57</f>
        <v>0</v>
      </c>
      <c r="M57" s="2">
        <f aca="true" t="shared" si="5" ref="M57:M81">(J57*($G57/$H57)*(1/$E57))/$C57</f>
        <v>0</v>
      </c>
      <c r="N57" s="2">
        <f aca="true" t="shared" si="6" ref="N57:N81">(K57*($G57/$H57)*(1/$E57))/$C57</f>
        <v>0</v>
      </c>
      <c r="O57" s="3">
        <f aca="true" t="shared" si="7" ref="O57:O81">L57/13614</f>
        <v>0</v>
      </c>
      <c r="P57" s="3">
        <f aca="true" t="shared" si="8" ref="P57:P81">M57/13614</f>
        <v>0</v>
      </c>
      <c r="Q57" s="3">
        <f aca="true" t="shared" si="9" ref="Q57:Q81">N57/13614</f>
        <v>0</v>
      </c>
    </row>
    <row r="58" spans="1:17" ht="12.75">
      <c r="A58" t="s">
        <v>14</v>
      </c>
      <c r="B58" s="1">
        <v>2.3005</v>
      </c>
      <c r="C58" s="1">
        <v>1.7261</v>
      </c>
      <c r="D58">
        <v>1.1</v>
      </c>
      <c r="E58">
        <v>1</v>
      </c>
      <c r="F58">
        <v>0.2</v>
      </c>
      <c r="G58">
        <v>25</v>
      </c>
      <c r="H58">
        <v>10</v>
      </c>
      <c r="I58">
        <v>0</v>
      </c>
      <c r="J58">
        <v>0</v>
      </c>
      <c r="K58">
        <v>0</v>
      </c>
      <c r="L58" s="2">
        <f t="shared" si="4"/>
        <v>0</v>
      </c>
      <c r="M58" s="2">
        <f t="shared" si="5"/>
        <v>0</v>
      </c>
      <c r="N58" s="2">
        <f t="shared" si="6"/>
        <v>0</v>
      </c>
      <c r="O58" s="3">
        <f t="shared" si="7"/>
        <v>0</v>
      </c>
      <c r="P58" s="3">
        <f t="shared" si="8"/>
        <v>0</v>
      </c>
      <c r="Q58" s="3">
        <f t="shared" si="9"/>
        <v>0</v>
      </c>
    </row>
    <row r="59" spans="1:17" ht="12.75">
      <c r="A59" t="s">
        <v>15</v>
      </c>
      <c r="B59" s="1">
        <v>1.6534</v>
      </c>
      <c r="C59" s="1">
        <v>0.9458</v>
      </c>
      <c r="D59">
        <v>1.1</v>
      </c>
      <c r="E59">
        <v>1</v>
      </c>
      <c r="F59">
        <v>1.1</v>
      </c>
      <c r="G59">
        <v>50</v>
      </c>
      <c r="H59">
        <v>20</v>
      </c>
      <c r="I59">
        <v>1911</v>
      </c>
      <c r="J59">
        <v>1782</v>
      </c>
      <c r="K59">
        <v>1092</v>
      </c>
      <c r="L59" s="2">
        <f t="shared" si="4"/>
        <v>5051.279340241066</v>
      </c>
      <c r="M59" s="2">
        <f t="shared" si="5"/>
        <v>4710.298160287587</v>
      </c>
      <c r="N59" s="2">
        <f t="shared" si="6"/>
        <v>2886.4453372806092</v>
      </c>
      <c r="O59" s="3">
        <f t="shared" si="7"/>
        <v>0.3710356500838156</v>
      </c>
      <c r="P59" s="3">
        <f t="shared" si="8"/>
        <v>0.34598928751928804</v>
      </c>
      <c r="Q59" s="3">
        <f t="shared" si="9"/>
        <v>0.21202037147646607</v>
      </c>
    </row>
    <row r="60" spans="1:17" ht="12.75">
      <c r="A60" t="s">
        <v>16</v>
      </c>
      <c r="B60" s="1">
        <v>1.3784</v>
      </c>
      <c r="C60" s="1">
        <v>0.6648</v>
      </c>
      <c r="D60">
        <v>0.4</v>
      </c>
      <c r="E60">
        <v>0.5</v>
      </c>
      <c r="F60">
        <v>0.2</v>
      </c>
      <c r="G60">
        <v>50</v>
      </c>
      <c r="H60">
        <v>20</v>
      </c>
      <c r="I60">
        <v>574</v>
      </c>
      <c r="J60">
        <v>836</v>
      </c>
      <c r="K60">
        <v>904</v>
      </c>
      <c r="L60" s="2">
        <f t="shared" si="4"/>
        <v>4317.087845968713</v>
      </c>
      <c r="M60" s="2">
        <f t="shared" si="5"/>
        <v>6287.605294825512</v>
      </c>
      <c r="N60" s="2">
        <f t="shared" si="6"/>
        <v>6799.037304452468</v>
      </c>
      <c r="O60" s="3">
        <f t="shared" si="7"/>
        <v>0.31710649669228097</v>
      </c>
      <c r="P60" s="3">
        <f t="shared" si="8"/>
        <v>0.4618484864716844</v>
      </c>
      <c r="Q60" s="3">
        <f t="shared" si="9"/>
        <v>0.499415109773209</v>
      </c>
    </row>
    <row r="61" spans="1:17" ht="12.75">
      <c r="A61" t="s">
        <v>17</v>
      </c>
      <c r="B61" s="1">
        <v>1.7036</v>
      </c>
      <c r="C61" s="1">
        <v>0.8211</v>
      </c>
      <c r="D61">
        <v>4.3</v>
      </c>
      <c r="E61">
        <v>0.5</v>
      </c>
      <c r="F61">
        <v>0</v>
      </c>
      <c r="G61">
        <v>50</v>
      </c>
      <c r="H61">
        <v>20</v>
      </c>
      <c r="I61">
        <v>505</v>
      </c>
      <c r="J61">
        <v>691</v>
      </c>
      <c r="K61">
        <v>701</v>
      </c>
      <c r="L61" s="2">
        <f t="shared" si="4"/>
        <v>3075.143100718548</v>
      </c>
      <c r="M61" s="2">
        <f t="shared" si="5"/>
        <v>4207.770064547558</v>
      </c>
      <c r="N61" s="2">
        <f t="shared" si="6"/>
        <v>4268.663987334064</v>
      </c>
      <c r="O61" s="3">
        <f t="shared" si="7"/>
        <v>0.2258809387923129</v>
      </c>
      <c r="P61" s="3">
        <f t="shared" si="8"/>
        <v>0.3090766905059173</v>
      </c>
      <c r="Q61" s="3">
        <f t="shared" si="9"/>
        <v>0.3135495803829928</v>
      </c>
    </row>
    <row r="62" spans="1:17" ht="12.75">
      <c r="A62" t="s">
        <v>18</v>
      </c>
      <c r="B62" s="1">
        <v>2.1822</v>
      </c>
      <c r="C62" s="1">
        <v>1.0351</v>
      </c>
      <c r="D62">
        <v>1.5</v>
      </c>
      <c r="E62">
        <v>0.5</v>
      </c>
      <c r="F62">
        <v>0</v>
      </c>
      <c r="G62">
        <v>50</v>
      </c>
      <c r="H62">
        <v>20</v>
      </c>
      <c r="I62">
        <v>1663</v>
      </c>
      <c r="J62">
        <v>1677</v>
      </c>
      <c r="K62">
        <v>3146</v>
      </c>
      <c r="L62" s="2">
        <f t="shared" si="4"/>
        <v>8033.040285962709</v>
      </c>
      <c r="M62" s="2">
        <f t="shared" si="5"/>
        <v>8100.666602260651</v>
      </c>
      <c r="N62" s="2">
        <f t="shared" si="6"/>
        <v>15196.599362380448</v>
      </c>
      <c r="O62" s="3">
        <f t="shared" si="7"/>
        <v>0.5900573149671448</v>
      </c>
      <c r="P62" s="3">
        <f t="shared" si="8"/>
        <v>0.5950247247143126</v>
      </c>
      <c r="Q62" s="3">
        <f t="shared" si="9"/>
        <v>1.1162479331849895</v>
      </c>
    </row>
    <row r="63" spans="1:17" ht="12.75">
      <c r="A63" t="s">
        <v>19</v>
      </c>
      <c r="B63" s="1">
        <v>2.4324</v>
      </c>
      <c r="C63" s="1">
        <v>1.4753</v>
      </c>
      <c r="D63">
        <v>1</v>
      </c>
      <c r="E63">
        <v>0.5</v>
      </c>
      <c r="F63">
        <v>0</v>
      </c>
      <c r="G63">
        <v>50</v>
      </c>
      <c r="H63">
        <v>20</v>
      </c>
      <c r="I63">
        <v>0</v>
      </c>
      <c r="J63">
        <v>1732</v>
      </c>
      <c r="K63">
        <v>1291</v>
      </c>
      <c r="L63" s="2">
        <f t="shared" si="4"/>
        <v>0</v>
      </c>
      <c r="M63" s="2">
        <f t="shared" si="5"/>
        <v>5869.992543889378</v>
      </c>
      <c r="N63" s="2">
        <f t="shared" si="6"/>
        <v>4375.381278384058</v>
      </c>
      <c r="O63" s="3">
        <f t="shared" si="7"/>
        <v>0</v>
      </c>
      <c r="P63" s="3">
        <f t="shared" si="8"/>
        <v>0.43117324400538987</v>
      </c>
      <c r="Q63" s="3">
        <f t="shared" si="9"/>
        <v>0.321388370676073</v>
      </c>
    </row>
    <row r="64" spans="1:17" ht="12.75">
      <c r="A64" t="s">
        <v>20</v>
      </c>
      <c r="B64" s="1">
        <v>2.211</v>
      </c>
      <c r="C64" s="1">
        <v>1.5179</v>
      </c>
      <c r="D64">
        <v>0.7</v>
      </c>
      <c r="E64">
        <v>0.5</v>
      </c>
      <c r="F64">
        <v>0.2</v>
      </c>
      <c r="G64">
        <v>50</v>
      </c>
      <c r="H64">
        <v>20</v>
      </c>
      <c r="I64">
        <v>1109</v>
      </c>
      <c r="J64">
        <v>1406</v>
      </c>
      <c r="K64">
        <v>976</v>
      </c>
      <c r="L64" s="2">
        <f t="shared" si="4"/>
        <v>3653.0733249884706</v>
      </c>
      <c r="M64" s="2">
        <f t="shared" si="5"/>
        <v>4631.398642861848</v>
      </c>
      <c r="N64" s="2">
        <f t="shared" si="6"/>
        <v>3214.968047960999</v>
      </c>
      <c r="O64" s="3">
        <f t="shared" si="7"/>
        <v>0.2683321084904121</v>
      </c>
      <c r="P64" s="3">
        <f t="shared" si="8"/>
        <v>0.34019381833861084</v>
      </c>
      <c r="Q64" s="3">
        <f t="shared" si="9"/>
        <v>0.2361516121610841</v>
      </c>
    </row>
    <row r="65" spans="1:17" ht="12.75">
      <c r="A65" t="s">
        <v>21</v>
      </c>
      <c r="B65" s="1">
        <v>2.1208</v>
      </c>
      <c r="C65" s="1">
        <v>1.1487</v>
      </c>
      <c r="D65">
        <v>0.8</v>
      </c>
      <c r="E65">
        <v>0.5</v>
      </c>
      <c r="F65">
        <v>0.2</v>
      </c>
      <c r="G65">
        <v>100</v>
      </c>
      <c r="H65">
        <v>20</v>
      </c>
      <c r="I65">
        <v>460</v>
      </c>
      <c r="J65">
        <v>646</v>
      </c>
      <c r="K65">
        <v>1172</v>
      </c>
      <c r="L65" s="2">
        <f t="shared" si="4"/>
        <v>4004.5268564464177</v>
      </c>
      <c r="M65" s="2">
        <f t="shared" si="5"/>
        <v>5623.74858535736</v>
      </c>
      <c r="N65" s="2">
        <f t="shared" si="6"/>
        <v>10202.837990772177</v>
      </c>
      <c r="O65" s="3">
        <f t="shared" si="7"/>
        <v>0.29414770504234006</v>
      </c>
      <c r="P65" s="3">
        <f t="shared" si="8"/>
        <v>0.41308569012467755</v>
      </c>
      <c r="Q65" s="3">
        <f t="shared" si="9"/>
        <v>0.7494371963252664</v>
      </c>
    </row>
    <row r="66" spans="1:17" ht="12.75">
      <c r="A66" t="s">
        <v>22</v>
      </c>
      <c r="B66" s="1">
        <v>2.036</v>
      </c>
      <c r="C66" s="1">
        <v>1.0539</v>
      </c>
      <c r="D66">
        <v>0.7</v>
      </c>
      <c r="E66">
        <v>0.5</v>
      </c>
      <c r="F66">
        <v>0.15</v>
      </c>
      <c r="G66">
        <v>100</v>
      </c>
      <c r="H66">
        <v>20</v>
      </c>
      <c r="I66">
        <v>507</v>
      </c>
      <c r="J66">
        <v>557</v>
      </c>
      <c r="K66">
        <v>994</v>
      </c>
      <c r="L66" s="2">
        <f t="shared" si="4"/>
        <v>4810.703102761173</v>
      </c>
      <c r="M66" s="2">
        <f t="shared" si="5"/>
        <v>5285.131416642945</v>
      </c>
      <c r="N66" s="2">
        <f t="shared" si="6"/>
        <v>9431.634879969635</v>
      </c>
      <c r="O66" s="3">
        <f t="shared" si="7"/>
        <v>0.3533644118379002</v>
      </c>
      <c r="P66" s="3">
        <f t="shared" si="8"/>
        <v>0.3882129731631368</v>
      </c>
      <c r="Q66" s="3">
        <f t="shared" si="9"/>
        <v>0.6927893991457056</v>
      </c>
    </row>
    <row r="67" spans="1:17" ht="12.75">
      <c r="A67" t="s">
        <v>23</v>
      </c>
      <c r="B67" s="1">
        <v>1.8764</v>
      </c>
      <c r="C67" s="1">
        <v>1.0904</v>
      </c>
      <c r="D67">
        <v>0.7</v>
      </c>
      <c r="E67">
        <v>0.5</v>
      </c>
      <c r="F67">
        <v>0.3</v>
      </c>
      <c r="G67">
        <v>50</v>
      </c>
      <c r="H67">
        <v>20</v>
      </c>
      <c r="I67">
        <v>1446</v>
      </c>
      <c r="J67">
        <v>1809</v>
      </c>
      <c r="K67">
        <v>2653</v>
      </c>
      <c r="L67" s="2">
        <f t="shared" si="4"/>
        <v>6630.59427732942</v>
      </c>
      <c r="M67" s="2">
        <f t="shared" si="5"/>
        <v>8295.12105649303</v>
      </c>
      <c r="N67" s="2">
        <f t="shared" si="6"/>
        <v>12165.260454878942</v>
      </c>
      <c r="O67" s="3">
        <f t="shared" si="7"/>
        <v>0.4870423297582944</v>
      </c>
      <c r="P67" s="3">
        <f t="shared" si="8"/>
        <v>0.6093081428303974</v>
      </c>
      <c r="Q67" s="3">
        <f t="shared" si="9"/>
        <v>0.8935845787335789</v>
      </c>
    </row>
    <row r="68" spans="1:17" ht="12.75">
      <c r="A68" t="s">
        <v>24</v>
      </c>
      <c r="B68" s="1">
        <v>2.3206</v>
      </c>
      <c r="C68" s="1">
        <v>1.0985</v>
      </c>
      <c r="D68">
        <v>1.8</v>
      </c>
      <c r="E68">
        <v>0.5</v>
      </c>
      <c r="F68">
        <v>0.1</v>
      </c>
      <c r="G68">
        <v>100</v>
      </c>
      <c r="H68">
        <v>20</v>
      </c>
      <c r="I68">
        <v>390</v>
      </c>
      <c r="J68">
        <v>648</v>
      </c>
      <c r="K68">
        <v>1123</v>
      </c>
      <c r="L68" s="2">
        <f t="shared" si="4"/>
        <v>3550.2958579881656</v>
      </c>
      <c r="M68" s="2">
        <f t="shared" si="5"/>
        <v>5898.953117888029</v>
      </c>
      <c r="N68" s="2">
        <f t="shared" si="6"/>
        <v>10223.031406463359</v>
      </c>
      <c r="O68" s="3">
        <f t="shared" si="7"/>
        <v>0.26078271323550506</v>
      </c>
      <c r="P68" s="3">
        <f t="shared" si="8"/>
        <v>0.4333005081451468</v>
      </c>
      <c r="Q68" s="3">
        <f t="shared" si="9"/>
        <v>0.7509204793935184</v>
      </c>
    </row>
    <row r="69" spans="1:17" ht="12.75">
      <c r="A69" t="s">
        <v>25</v>
      </c>
      <c r="B69" s="1">
        <v>2.1536</v>
      </c>
      <c r="C69" s="1">
        <v>0.9546</v>
      </c>
      <c r="D69">
        <v>1.9</v>
      </c>
      <c r="E69">
        <v>1</v>
      </c>
      <c r="F69">
        <v>0</v>
      </c>
      <c r="G69">
        <v>50</v>
      </c>
      <c r="H69">
        <v>20</v>
      </c>
      <c r="I69">
        <v>692</v>
      </c>
      <c r="J69">
        <v>448</v>
      </c>
      <c r="K69">
        <v>0</v>
      </c>
      <c r="L69" s="2">
        <f t="shared" si="4"/>
        <v>1812.2773936727424</v>
      </c>
      <c r="M69" s="2">
        <f t="shared" si="5"/>
        <v>1173.2662895453593</v>
      </c>
      <c r="N69" s="2">
        <f t="shared" si="6"/>
        <v>0</v>
      </c>
      <c r="O69" s="3">
        <f t="shared" si="7"/>
        <v>0.1331186567998195</v>
      </c>
      <c r="P69" s="3">
        <f t="shared" si="8"/>
        <v>0.08618086451780221</v>
      </c>
      <c r="Q69" s="3">
        <f t="shared" si="9"/>
        <v>0</v>
      </c>
    </row>
    <row r="70" spans="1:17" ht="12.75">
      <c r="A70" t="s">
        <v>26</v>
      </c>
      <c r="B70" s="1">
        <v>2.0128</v>
      </c>
      <c r="C70" s="1">
        <v>0.903</v>
      </c>
      <c r="D70">
        <v>1</v>
      </c>
      <c r="E70">
        <v>0.5</v>
      </c>
      <c r="F70">
        <v>0</v>
      </c>
      <c r="G70">
        <v>50</v>
      </c>
      <c r="H70">
        <v>20</v>
      </c>
      <c r="I70">
        <v>235</v>
      </c>
      <c r="J70">
        <v>38</v>
      </c>
      <c r="K70">
        <v>146</v>
      </c>
      <c r="L70" s="2">
        <f t="shared" si="4"/>
        <v>1301.218161683278</v>
      </c>
      <c r="M70" s="2">
        <f t="shared" si="5"/>
        <v>210.40974529346622</v>
      </c>
      <c r="N70" s="2">
        <f t="shared" si="6"/>
        <v>808.4163898117387</v>
      </c>
      <c r="O70" s="3">
        <f t="shared" si="7"/>
        <v>0.09557941543141457</v>
      </c>
      <c r="P70" s="3">
        <f t="shared" si="8"/>
        <v>0.0154553948357181</v>
      </c>
      <c r="Q70" s="3">
        <f t="shared" si="9"/>
        <v>0.05938125384249586</v>
      </c>
    </row>
    <row r="71" spans="1:17" ht="12.75">
      <c r="A71" t="s">
        <v>27</v>
      </c>
      <c r="B71" s="1">
        <v>2.0088</v>
      </c>
      <c r="C71" s="1">
        <v>0.9702</v>
      </c>
      <c r="D71">
        <v>1</v>
      </c>
      <c r="E71">
        <v>0.5</v>
      </c>
      <c r="F71">
        <v>0</v>
      </c>
      <c r="G71">
        <v>100</v>
      </c>
      <c r="H71">
        <v>20</v>
      </c>
      <c r="I71">
        <v>709</v>
      </c>
      <c r="J71">
        <v>1119</v>
      </c>
      <c r="K71">
        <v>1689</v>
      </c>
      <c r="L71" s="2">
        <f t="shared" si="4"/>
        <v>7307.77159348588</v>
      </c>
      <c r="M71" s="2">
        <f t="shared" si="5"/>
        <v>11533.704390847248</v>
      </c>
      <c r="N71" s="2">
        <f t="shared" si="6"/>
        <v>17408.78169449598</v>
      </c>
      <c r="O71" s="3">
        <f t="shared" si="7"/>
        <v>0.5367835752523784</v>
      </c>
      <c r="P71" s="3">
        <f t="shared" si="8"/>
        <v>0.8471943874575619</v>
      </c>
      <c r="Q71" s="3">
        <f t="shared" si="9"/>
        <v>1.2787411263769635</v>
      </c>
    </row>
    <row r="72" spans="1:17" ht="12.75">
      <c r="A72" t="s">
        <v>28</v>
      </c>
      <c r="B72" s="1">
        <v>2.0493</v>
      </c>
      <c r="C72" s="1">
        <v>0.9945</v>
      </c>
      <c r="D72">
        <v>9.1</v>
      </c>
      <c r="E72">
        <v>0.5</v>
      </c>
      <c r="F72">
        <v>1.1</v>
      </c>
      <c r="G72">
        <v>50</v>
      </c>
      <c r="H72">
        <v>20</v>
      </c>
      <c r="I72">
        <v>159</v>
      </c>
      <c r="J72">
        <v>28</v>
      </c>
      <c r="K72">
        <v>67</v>
      </c>
      <c r="L72" s="2">
        <f t="shared" si="4"/>
        <v>799.3966817496229</v>
      </c>
      <c r="M72" s="2">
        <f t="shared" si="5"/>
        <v>140.77425842131723</v>
      </c>
      <c r="N72" s="2">
        <f t="shared" si="6"/>
        <v>336.85268979386626</v>
      </c>
      <c r="O72" s="3">
        <f t="shared" si="7"/>
        <v>0.05871872203243888</v>
      </c>
      <c r="P72" s="3">
        <f t="shared" si="8"/>
        <v>0.010340403879926343</v>
      </c>
      <c r="Q72" s="3">
        <f t="shared" si="9"/>
        <v>0.024743109284109464</v>
      </c>
    </row>
    <row r="73" spans="1:17" ht="12.75">
      <c r="A73" t="s">
        <v>29</v>
      </c>
      <c r="B73" s="1">
        <v>1.8547</v>
      </c>
      <c r="C73" s="1">
        <v>0.8472</v>
      </c>
      <c r="D73">
        <v>1.1</v>
      </c>
      <c r="E73">
        <v>0.5</v>
      </c>
      <c r="F73">
        <v>0</v>
      </c>
      <c r="G73">
        <v>100</v>
      </c>
      <c r="H73">
        <v>20</v>
      </c>
      <c r="I73">
        <v>532</v>
      </c>
      <c r="J73">
        <v>875</v>
      </c>
      <c r="K73">
        <v>1559</v>
      </c>
      <c r="L73" s="2">
        <f t="shared" si="4"/>
        <v>6279.508970727102</v>
      </c>
      <c r="M73" s="2">
        <f t="shared" si="5"/>
        <v>10328.139754485364</v>
      </c>
      <c r="N73" s="2">
        <f t="shared" si="6"/>
        <v>18401.79414542021</v>
      </c>
      <c r="O73" s="3">
        <f t="shared" si="7"/>
        <v>0.4612537807203689</v>
      </c>
      <c r="P73" s="3">
        <f t="shared" si="8"/>
        <v>0.758641086711133</v>
      </c>
      <c r="Q73" s="3">
        <f t="shared" si="9"/>
        <v>1.3516816619230356</v>
      </c>
    </row>
    <row r="74" spans="1:17" ht="12.75">
      <c r="A74" t="s">
        <v>30</v>
      </c>
      <c r="B74" s="1">
        <v>1.8134</v>
      </c>
      <c r="C74" s="1">
        <v>0.846</v>
      </c>
      <c r="D74">
        <v>1.6</v>
      </c>
      <c r="E74">
        <v>0.5</v>
      </c>
      <c r="F74">
        <v>0.6</v>
      </c>
      <c r="G74">
        <v>100</v>
      </c>
      <c r="H74">
        <v>20</v>
      </c>
      <c r="I74">
        <v>726</v>
      </c>
      <c r="J74">
        <v>1205</v>
      </c>
      <c r="K74">
        <v>1730</v>
      </c>
      <c r="L74" s="2">
        <f t="shared" si="4"/>
        <v>8581.560283687944</v>
      </c>
      <c r="M74" s="2">
        <f t="shared" si="5"/>
        <v>14243.498817966904</v>
      </c>
      <c r="N74" s="2">
        <f t="shared" si="6"/>
        <v>20449.172576832152</v>
      </c>
      <c r="O74" s="3">
        <f t="shared" si="7"/>
        <v>0.6303481918383975</v>
      </c>
      <c r="P74" s="3">
        <f t="shared" si="8"/>
        <v>1.04623907874004</v>
      </c>
      <c r="Q74" s="3">
        <f t="shared" si="9"/>
        <v>1.5020693827554101</v>
      </c>
    </row>
    <row r="75" spans="1:17" ht="12.75">
      <c r="A75" t="s">
        <v>31</v>
      </c>
      <c r="B75" s="1">
        <v>1.6051</v>
      </c>
      <c r="C75" s="1">
        <v>0.7777</v>
      </c>
      <c r="D75">
        <v>1.1</v>
      </c>
      <c r="E75">
        <v>1</v>
      </c>
      <c r="F75">
        <v>0.1</v>
      </c>
      <c r="G75">
        <v>100</v>
      </c>
      <c r="H75">
        <v>10</v>
      </c>
      <c r="I75">
        <v>521</v>
      </c>
      <c r="J75">
        <v>723</v>
      </c>
      <c r="K75">
        <v>353</v>
      </c>
      <c r="L75" s="2">
        <f t="shared" si="4"/>
        <v>6699.2413527067</v>
      </c>
      <c r="M75" s="2">
        <f t="shared" si="5"/>
        <v>9296.643950109297</v>
      </c>
      <c r="N75" s="2">
        <f t="shared" si="6"/>
        <v>4539.025331104539</v>
      </c>
      <c r="O75" s="3">
        <f t="shared" si="7"/>
        <v>0.4920847181362348</v>
      </c>
      <c r="P75" s="3">
        <f t="shared" si="8"/>
        <v>0.6828738027111281</v>
      </c>
      <c r="Q75" s="3">
        <f t="shared" si="9"/>
        <v>0.33340864779671947</v>
      </c>
    </row>
    <row r="76" spans="1:17" ht="12.75">
      <c r="A76" t="s">
        <v>32</v>
      </c>
      <c r="B76" s="1">
        <v>1.3504</v>
      </c>
      <c r="C76" s="1">
        <v>0.764</v>
      </c>
      <c r="D76">
        <v>1</v>
      </c>
      <c r="E76">
        <v>0.5</v>
      </c>
      <c r="F76">
        <v>0.3</v>
      </c>
      <c r="G76">
        <v>50</v>
      </c>
      <c r="H76">
        <v>10</v>
      </c>
      <c r="I76">
        <v>419</v>
      </c>
      <c r="J76">
        <v>718</v>
      </c>
      <c r="K76">
        <v>379</v>
      </c>
      <c r="L76" s="2">
        <f t="shared" si="4"/>
        <v>5484.293193717277</v>
      </c>
      <c r="M76" s="2">
        <f t="shared" si="5"/>
        <v>9397.905759162304</v>
      </c>
      <c r="N76" s="2">
        <f t="shared" si="6"/>
        <v>4960.732984293194</v>
      </c>
      <c r="O76" s="3">
        <f t="shared" si="7"/>
        <v>0.40284216201831036</v>
      </c>
      <c r="P76" s="3">
        <f t="shared" si="8"/>
        <v>0.690311867134002</v>
      </c>
      <c r="Q76" s="3">
        <f t="shared" si="9"/>
        <v>0.36438467638410416</v>
      </c>
    </row>
    <row r="77" spans="1:17" ht="12.75">
      <c r="A77" t="s">
        <v>33</v>
      </c>
      <c r="B77" s="1">
        <v>1.0981</v>
      </c>
      <c r="C77" s="1">
        <v>0.8815</v>
      </c>
      <c r="D77">
        <v>0.6</v>
      </c>
      <c r="E77">
        <v>0.5</v>
      </c>
      <c r="F77">
        <v>0.2</v>
      </c>
      <c r="G77">
        <v>50</v>
      </c>
      <c r="H77">
        <v>20</v>
      </c>
      <c r="I77">
        <v>95</v>
      </c>
      <c r="J77">
        <v>3796</v>
      </c>
      <c r="K77">
        <v>1877</v>
      </c>
      <c r="L77" s="2">
        <f t="shared" si="4"/>
        <v>538.8542257515599</v>
      </c>
      <c r="M77" s="2">
        <f t="shared" si="5"/>
        <v>21531.480431083382</v>
      </c>
      <c r="N77" s="2">
        <f t="shared" si="6"/>
        <v>10646.625070901873</v>
      </c>
      <c r="O77" s="3">
        <f t="shared" si="7"/>
        <v>0.039580889213424404</v>
      </c>
      <c r="P77" s="3">
        <f t="shared" si="8"/>
        <v>1.5815690047806217</v>
      </c>
      <c r="Q77" s="3">
        <f t="shared" si="9"/>
        <v>0.7820350426694486</v>
      </c>
    </row>
    <row r="78" spans="1:17" ht="12.75">
      <c r="A78" t="s">
        <v>34</v>
      </c>
      <c r="B78" s="1">
        <v>1.089</v>
      </c>
      <c r="C78" s="1">
        <v>0.7813</v>
      </c>
      <c r="D78">
        <v>0.7</v>
      </c>
      <c r="E78">
        <v>0.5</v>
      </c>
      <c r="F78">
        <v>0.1</v>
      </c>
      <c r="G78">
        <v>50</v>
      </c>
      <c r="H78">
        <v>20</v>
      </c>
      <c r="I78">
        <v>441</v>
      </c>
      <c r="J78">
        <v>1028</v>
      </c>
      <c r="K78">
        <v>999</v>
      </c>
      <c r="L78" s="2">
        <f t="shared" si="4"/>
        <v>2822.2193779598106</v>
      </c>
      <c r="M78" s="2">
        <f t="shared" si="5"/>
        <v>6578.778958146679</v>
      </c>
      <c r="N78" s="2">
        <f t="shared" si="6"/>
        <v>6393.1908357865095</v>
      </c>
      <c r="O78" s="3">
        <f t="shared" si="7"/>
        <v>0.20730273086233367</v>
      </c>
      <c r="P78" s="3">
        <f t="shared" si="8"/>
        <v>0.4832362977924694</v>
      </c>
      <c r="Q78" s="3">
        <f t="shared" si="9"/>
        <v>0.46960414542283746</v>
      </c>
    </row>
    <row r="79" spans="1:17" ht="12.75">
      <c r="A79" t="s">
        <v>35</v>
      </c>
      <c r="B79" s="1">
        <v>1.007</v>
      </c>
      <c r="C79" s="1">
        <v>0.846</v>
      </c>
      <c r="D79">
        <v>0.4</v>
      </c>
      <c r="E79">
        <v>1</v>
      </c>
      <c r="F79">
        <v>0.3</v>
      </c>
      <c r="G79">
        <v>50</v>
      </c>
      <c r="H79">
        <v>20</v>
      </c>
      <c r="I79">
        <v>648</v>
      </c>
      <c r="J79">
        <v>1286</v>
      </c>
      <c r="K79">
        <v>650</v>
      </c>
      <c r="L79" s="2">
        <f t="shared" si="4"/>
        <v>1914.8936170212767</v>
      </c>
      <c r="M79" s="2">
        <f t="shared" si="5"/>
        <v>3800.2364066193854</v>
      </c>
      <c r="N79" s="2">
        <f t="shared" si="6"/>
        <v>1920.8037825059102</v>
      </c>
      <c r="O79" s="3">
        <f t="shared" si="7"/>
        <v>0.14065620809617135</v>
      </c>
      <c r="P79" s="3">
        <f t="shared" si="8"/>
        <v>0.2791417956970314</v>
      </c>
      <c r="Q79" s="3">
        <f t="shared" si="9"/>
        <v>0.1410903321952336</v>
      </c>
    </row>
    <row r="80" spans="1:17" ht="12.75">
      <c r="A80" t="s">
        <v>36</v>
      </c>
      <c r="B80" s="1">
        <v>1.7077</v>
      </c>
      <c r="C80" s="1">
        <v>1.5556</v>
      </c>
      <c r="D80">
        <v>0.6</v>
      </c>
      <c r="E80">
        <v>1</v>
      </c>
      <c r="F80">
        <v>0.6</v>
      </c>
      <c r="G80">
        <v>25</v>
      </c>
      <c r="H80">
        <v>20</v>
      </c>
      <c r="I80">
        <v>48</v>
      </c>
      <c r="J80">
        <v>65</v>
      </c>
      <c r="K80">
        <v>145</v>
      </c>
      <c r="L80" s="2">
        <f t="shared" si="4"/>
        <v>38.570326562098224</v>
      </c>
      <c r="M80" s="2">
        <f t="shared" si="5"/>
        <v>52.23065055284135</v>
      </c>
      <c r="N80" s="2">
        <f t="shared" si="6"/>
        <v>116.51452815633839</v>
      </c>
      <c r="O80" s="3">
        <f t="shared" si="7"/>
        <v>0.0028331369591669034</v>
      </c>
      <c r="P80" s="3">
        <f t="shared" si="8"/>
        <v>0.003836539632205182</v>
      </c>
      <c r="Q80" s="3">
        <f t="shared" si="9"/>
        <v>0.00855843456415002</v>
      </c>
    </row>
    <row r="81" spans="1:17" ht="12.75">
      <c r="A81" t="s">
        <v>37</v>
      </c>
      <c r="B81" s="1">
        <v>2.0592</v>
      </c>
      <c r="C81" s="1">
        <v>1.7906</v>
      </c>
      <c r="D81">
        <v>0.2</v>
      </c>
      <c r="E81">
        <v>1</v>
      </c>
      <c r="F81">
        <v>0.2</v>
      </c>
      <c r="G81">
        <v>25</v>
      </c>
      <c r="H81">
        <v>20</v>
      </c>
      <c r="I81">
        <v>0</v>
      </c>
      <c r="J81">
        <v>0</v>
      </c>
      <c r="K81">
        <v>0</v>
      </c>
      <c r="L81" s="2">
        <f t="shared" si="4"/>
        <v>0</v>
      </c>
      <c r="M81" s="2">
        <f t="shared" si="5"/>
        <v>0</v>
      </c>
      <c r="N81" s="2">
        <f t="shared" si="6"/>
        <v>0</v>
      </c>
      <c r="O81" s="3">
        <f t="shared" si="7"/>
        <v>0</v>
      </c>
      <c r="P81" s="3">
        <f t="shared" si="8"/>
        <v>0</v>
      </c>
      <c r="Q81" s="3">
        <f t="shared" si="9"/>
        <v>0</v>
      </c>
    </row>
    <row r="82" spans="1:9" ht="12.75">
      <c r="A82" t="s">
        <v>38</v>
      </c>
      <c r="B82" s="1">
        <v>2.5033</v>
      </c>
      <c r="C82" s="1">
        <v>2.3058</v>
      </c>
      <c r="D82">
        <v>4.2</v>
      </c>
      <c r="E82">
        <v>1</v>
      </c>
      <c r="G82">
        <v>25</v>
      </c>
      <c r="H82">
        <v>20</v>
      </c>
      <c r="I82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2001-08-28T11:57:43Z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